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12"/>
  <workbookPr/>
  <xr:revisionPtr revIDLastSave="0" documentId="8_{5809547A-B25B-4C1A-A58B-24E115C8F94C}" xr6:coauthVersionLast="47" xr6:coauthVersionMax="47" xr10:uidLastSave="{00000000-0000-0000-0000-000000000000}"/>
  <bookViews>
    <workbookView xWindow="0" yWindow="0" windowWidth="24045" windowHeight="12255" tabRatio="819" firstSheet="17" activeTab="17" xr2:uid="{00000000-000D-0000-FFFF-FFFF00000000}"/>
  </bookViews>
  <sheets>
    <sheet name="导向表" sheetId="1" r:id="rId1"/>
    <sheet name="施工人员信息" sheetId="2" r:id="rId2"/>
    <sheet name="施工日志" sheetId="3" r:id="rId3"/>
    <sheet name="工作考勤" sheetId="4" r:id="rId4"/>
    <sheet name="材料入库" sheetId="5" r:id="rId5"/>
    <sheet name="材料出库" sheetId="15" r:id="rId6"/>
    <sheet name="材料库存" sheetId="7" r:id="rId7"/>
    <sheet name="工程签证" sheetId="8" r:id="rId8"/>
    <sheet name="工程签工" sheetId="9" r:id="rId9"/>
    <sheet name="消防报警施工进度" sheetId="14" r:id="rId10"/>
    <sheet name="消防水施工进度" sheetId="16" r:id="rId11"/>
    <sheet name="消防暖通施工进度" sheetId="17" r:id="rId12"/>
    <sheet name="人工小计" sheetId="10" r:id="rId13"/>
    <sheet name="各项材料小计" sheetId="11" r:id="rId14"/>
    <sheet name="签证-工小计" sheetId="12" r:id="rId15"/>
    <sheet name="各施工量小计" sheetId="18" r:id="rId16"/>
    <sheet name="其他小计" sheetId="19" r:id="rId17"/>
    <sheet name="结算汇总统计" sheetId="13" r:id="rId18"/>
  </sheets>
  <externalReferences>
    <externalReference r:id="rId19"/>
  </externalReferences>
  <definedNames>
    <definedName name="_xlnm._FilterDatabase" localSheetId="1" hidden="1">施工人员信息!$A$2:$K$26</definedName>
    <definedName name="_xlnm._FilterDatabase" localSheetId="4" hidden="1">材料入库!$B$4:$F$23</definedName>
    <definedName name="_xlnm._FilterDatabase" localSheetId="5" hidden="1">材料出库!$B$4:$E$23</definedName>
    <definedName name="_xlnm._FilterDatabase" localSheetId="6" hidden="1">材料库存!$B$5:$E$46</definedName>
    <definedName name="_xlnm._FilterDatabase" localSheetId="7" hidden="1">工程签证!$A$2:$I$16</definedName>
    <definedName name="_xlnm._FilterDatabase" localSheetId="8" hidden="1">工程签工!$B$2:$E$9</definedName>
    <definedName name="_xlnm._FilterDatabase" localSheetId="15" hidden="1">各施工量小计!$A$2:$J$66</definedName>
    <definedName name="_xlnm._FilterDatabase" localSheetId="16" hidden="1">其他小计!$A$2:$K$66</definedName>
    <definedName name="_xlnm._FilterDatabase" localSheetId="17" hidden="1">结算汇总统计!$A$3:$M$51</definedName>
    <definedName name="_xlnm._FilterDatabase" localSheetId="3" hidden="1">工作考勤!#REF!</definedName>
    <definedName name="年份">[1]数据设置!$D$5:$M$5</definedName>
    <definedName name="日期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13" l="1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L36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L20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L4" i="13"/>
  <c r="K4" i="13"/>
  <c r="Z20" i="12"/>
  <c r="V20" i="12"/>
  <c r="R20" i="12"/>
  <c r="N20" i="12"/>
  <c r="J20" i="12"/>
  <c r="F20" i="12"/>
  <c r="H45" i="11"/>
  <c r="F45" i="11"/>
  <c r="H44" i="11"/>
  <c r="F44" i="11"/>
  <c r="H43" i="11"/>
  <c r="F43" i="11"/>
  <c r="H42" i="11"/>
  <c r="F42" i="11"/>
  <c r="H41" i="11"/>
  <c r="F41" i="11"/>
  <c r="H40" i="11"/>
  <c r="F40" i="11"/>
  <c r="H39" i="11"/>
  <c r="F39" i="11"/>
  <c r="H38" i="11"/>
  <c r="F38" i="11"/>
  <c r="H37" i="11"/>
  <c r="F37" i="11"/>
  <c r="H36" i="11"/>
  <c r="F36" i="11"/>
  <c r="H35" i="11"/>
  <c r="F35" i="11"/>
  <c r="H34" i="11"/>
  <c r="F34" i="11"/>
  <c r="H33" i="11"/>
  <c r="F33" i="11"/>
  <c r="H32" i="11"/>
  <c r="F32" i="11"/>
  <c r="H31" i="11"/>
  <c r="F31" i="11"/>
  <c r="H30" i="11"/>
  <c r="F30" i="11"/>
  <c r="H29" i="11"/>
  <c r="F29" i="11"/>
  <c r="H28" i="11"/>
  <c r="F28" i="11"/>
  <c r="H27" i="11"/>
  <c r="F27" i="11"/>
  <c r="H26" i="11"/>
  <c r="F26" i="11"/>
  <c r="H25" i="11"/>
  <c r="F25" i="11"/>
  <c r="H24" i="11"/>
  <c r="F24" i="11"/>
  <c r="H23" i="11"/>
  <c r="F23" i="11"/>
  <c r="H22" i="11"/>
  <c r="F22" i="11"/>
  <c r="H21" i="11"/>
  <c r="F21" i="11"/>
  <c r="H20" i="11"/>
  <c r="F20" i="11"/>
  <c r="H19" i="11"/>
  <c r="F19" i="11"/>
  <c r="H18" i="11"/>
  <c r="F18" i="11"/>
  <c r="H17" i="11"/>
  <c r="F17" i="11"/>
  <c r="H16" i="11"/>
  <c r="F16" i="11"/>
  <c r="H15" i="11"/>
  <c r="F15" i="11"/>
  <c r="H14" i="11"/>
  <c r="F14" i="11"/>
  <c r="H13" i="11"/>
  <c r="F13" i="11"/>
  <c r="H12" i="11"/>
  <c r="F12" i="11"/>
  <c r="H11" i="11"/>
  <c r="F11" i="11"/>
  <c r="H10" i="11"/>
  <c r="F10" i="11"/>
  <c r="H9" i="11"/>
  <c r="F9" i="11"/>
  <c r="H8" i="11"/>
  <c r="F8" i="11"/>
  <c r="H7" i="11"/>
  <c r="F7" i="11"/>
  <c r="H6" i="11"/>
  <c r="F6" i="11"/>
  <c r="H5" i="11"/>
  <c r="G5" i="11"/>
  <c r="F5" i="11"/>
  <c r="N20" i="10"/>
  <c r="M20" i="10"/>
  <c r="L20" i="10"/>
  <c r="K20" i="10"/>
  <c r="J20" i="10"/>
  <c r="I20" i="10"/>
  <c r="H20" i="10"/>
  <c r="G20" i="10"/>
  <c r="F20" i="10"/>
  <c r="E20" i="10"/>
  <c r="D20" i="10"/>
  <c r="C20" i="10"/>
  <c r="M9" i="17"/>
  <c r="K9" i="17"/>
  <c r="J9" i="17"/>
  <c r="M8" i="17"/>
  <c r="K8" i="17"/>
  <c r="J8" i="17"/>
  <c r="M7" i="17"/>
  <c r="K7" i="17"/>
  <c r="J7" i="17"/>
  <c r="M6" i="17"/>
  <c r="K6" i="17"/>
  <c r="J6" i="17"/>
  <c r="M5" i="17"/>
  <c r="K5" i="17"/>
  <c r="J5" i="17"/>
  <c r="M12" i="16"/>
  <c r="K12" i="16"/>
  <c r="J12" i="16"/>
  <c r="M11" i="16"/>
  <c r="K11" i="16"/>
  <c r="J11" i="16"/>
  <c r="M10" i="16"/>
  <c r="K10" i="16"/>
  <c r="J10" i="16"/>
  <c r="M9" i="16"/>
  <c r="K9" i="16"/>
  <c r="J9" i="16"/>
  <c r="M8" i="16"/>
  <c r="K8" i="16"/>
  <c r="J8" i="16"/>
  <c r="M7" i="16"/>
  <c r="K7" i="16"/>
  <c r="J7" i="16"/>
  <c r="M6" i="16"/>
  <c r="K6" i="16"/>
  <c r="J6" i="16"/>
  <c r="M5" i="16"/>
  <c r="K5" i="16"/>
  <c r="J5" i="16"/>
  <c r="M11" i="14"/>
  <c r="K11" i="14"/>
  <c r="J11" i="14"/>
  <c r="M10" i="14"/>
  <c r="K10" i="14"/>
  <c r="J10" i="14"/>
  <c r="M9" i="14"/>
  <c r="K9" i="14"/>
  <c r="J9" i="14"/>
  <c r="M8" i="14"/>
  <c r="K8" i="14"/>
  <c r="J8" i="14"/>
  <c r="M7" i="14"/>
  <c r="K7" i="14"/>
  <c r="J7" i="14"/>
  <c r="M6" i="14"/>
  <c r="K6" i="14"/>
  <c r="J6" i="14"/>
  <c r="M5" i="14"/>
  <c r="K5" i="14"/>
  <c r="J5" i="14"/>
  <c r="J46" i="7"/>
  <c r="H46" i="7"/>
  <c r="F46" i="7"/>
  <c r="J45" i="7"/>
  <c r="H45" i="7"/>
  <c r="F45" i="7"/>
  <c r="J44" i="7"/>
  <c r="H44" i="7"/>
  <c r="F44" i="7"/>
  <c r="J43" i="7"/>
  <c r="H43" i="7"/>
  <c r="F43" i="7"/>
  <c r="J42" i="7"/>
  <c r="H42" i="7"/>
  <c r="F42" i="7"/>
  <c r="J41" i="7"/>
  <c r="H41" i="7"/>
  <c r="F41" i="7"/>
  <c r="J40" i="7"/>
  <c r="H40" i="7"/>
  <c r="F40" i="7"/>
  <c r="J39" i="7"/>
  <c r="H39" i="7"/>
  <c r="F39" i="7"/>
  <c r="J38" i="7"/>
  <c r="H38" i="7"/>
  <c r="F38" i="7"/>
  <c r="J37" i="7"/>
  <c r="H37" i="7"/>
  <c r="F37" i="7"/>
  <c r="J36" i="7"/>
  <c r="H36" i="7"/>
  <c r="F36" i="7"/>
  <c r="J35" i="7"/>
  <c r="H35" i="7"/>
  <c r="F35" i="7"/>
  <c r="J34" i="7"/>
  <c r="H34" i="7"/>
  <c r="F34" i="7"/>
  <c r="J33" i="7"/>
  <c r="H33" i="7"/>
  <c r="F33" i="7"/>
  <c r="J32" i="7"/>
  <c r="H32" i="7"/>
  <c r="F32" i="7"/>
  <c r="J31" i="7"/>
  <c r="H31" i="7"/>
  <c r="F31" i="7"/>
  <c r="J30" i="7"/>
  <c r="H30" i="7"/>
  <c r="F30" i="7"/>
  <c r="J29" i="7"/>
  <c r="H29" i="7"/>
  <c r="F29" i="7"/>
  <c r="J28" i="7"/>
  <c r="H28" i="7"/>
  <c r="F28" i="7"/>
  <c r="J27" i="7"/>
  <c r="H27" i="7"/>
  <c r="F27" i="7"/>
  <c r="J26" i="7"/>
  <c r="H26" i="7"/>
  <c r="F26" i="7"/>
  <c r="J25" i="7"/>
  <c r="H25" i="7"/>
  <c r="F25" i="7"/>
  <c r="J24" i="7"/>
  <c r="H24" i="7"/>
  <c r="F24" i="7"/>
  <c r="J23" i="7"/>
  <c r="H23" i="7"/>
  <c r="F23" i="7"/>
  <c r="J22" i="7"/>
  <c r="H22" i="7"/>
  <c r="F22" i="7"/>
  <c r="J21" i="7"/>
  <c r="H21" i="7"/>
  <c r="F21" i="7"/>
  <c r="J20" i="7"/>
  <c r="H20" i="7"/>
  <c r="F20" i="7"/>
  <c r="J19" i="7"/>
  <c r="H19" i="7"/>
  <c r="F19" i="7"/>
  <c r="J18" i="7"/>
  <c r="H18" i="7"/>
  <c r="F18" i="7"/>
  <c r="J17" i="7"/>
  <c r="H17" i="7"/>
  <c r="F17" i="7"/>
  <c r="J16" i="7"/>
  <c r="H16" i="7"/>
  <c r="F16" i="7"/>
  <c r="J15" i="7"/>
  <c r="H15" i="7"/>
  <c r="F15" i="7"/>
  <c r="J14" i="7"/>
  <c r="H14" i="7"/>
  <c r="F14" i="7"/>
  <c r="J13" i="7"/>
  <c r="H13" i="7"/>
  <c r="F13" i="7"/>
  <c r="J12" i="7"/>
  <c r="H12" i="7"/>
  <c r="F12" i="7"/>
  <c r="J11" i="7"/>
  <c r="H11" i="7"/>
  <c r="F11" i="7"/>
  <c r="J10" i="7"/>
  <c r="H10" i="7"/>
  <c r="F10" i="7"/>
  <c r="J9" i="7"/>
  <c r="H9" i="7"/>
  <c r="F9" i="7"/>
  <c r="J8" i="7"/>
  <c r="H8" i="7"/>
  <c r="F8" i="7"/>
  <c r="J7" i="7"/>
  <c r="H7" i="7"/>
  <c r="F7" i="7"/>
  <c r="J6" i="7"/>
  <c r="H6" i="7"/>
  <c r="F6" i="7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Q23" i="5"/>
  <c r="BQ22" i="5"/>
  <c r="BQ21" i="5"/>
  <c r="BQ20" i="5"/>
  <c r="BQ19" i="5"/>
  <c r="BQ18" i="5"/>
  <c r="BQ17" i="5"/>
  <c r="BQ16" i="5"/>
  <c r="BQ15" i="5"/>
  <c r="BQ14" i="5"/>
  <c r="BQ13" i="5"/>
  <c r="BQ12" i="5"/>
  <c r="BQ11" i="5"/>
  <c r="BQ10" i="5"/>
  <c r="BQ9" i="5"/>
  <c r="BQ8" i="5"/>
  <c r="BQ7" i="5"/>
  <c r="BQ6" i="5"/>
  <c r="BQ5" i="5"/>
  <c r="AS42" i="4"/>
  <c r="AO42" i="4"/>
  <c r="AN42" i="4"/>
  <c r="AM42" i="4"/>
  <c r="AL42" i="4"/>
  <c r="AK42" i="4"/>
  <c r="AJ42" i="4"/>
  <c r="AS39" i="4"/>
  <c r="AO39" i="4"/>
  <c r="AN39" i="4"/>
  <c r="AM39" i="4"/>
  <c r="AL39" i="4"/>
  <c r="AK39" i="4"/>
  <c r="AJ39" i="4"/>
  <c r="AS36" i="4"/>
  <c r="AO36" i="4"/>
  <c r="AN36" i="4"/>
  <c r="AM36" i="4"/>
  <c r="AL36" i="4"/>
  <c r="AK36" i="4"/>
  <c r="AJ36" i="4"/>
  <c r="AS33" i="4"/>
  <c r="AO33" i="4"/>
  <c r="AN33" i="4"/>
  <c r="AM33" i="4"/>
  <c r="AL33" i="4"/>
  <c r="AK33" i="4"/>
  <c r="AJ33" i="4"/>
  <c r="AS30" i="4"/>
  <c r="AO30" i="4"/>
  <c r="AN30" i="4"/>
  <c r="AM30" i="4"/>
  <c r="AL30" i="4"/>
  <c r="AK30" i="4"/>
  <c r="AJ30" i="4"/>
  <c r="AS27" i="4"/>
  <c r="AO27" i="4"/>
  <c r="AN27" i="4"/>
  <c r="AM27" i="4"/>
  <c r="AL27" i="4"/>
  <c r="AK27" i="4"/>
  <c r="AJ27" i="4"/>
  <c r="AS24" i="4"/>
  <c r="AO24" i="4"/>
  <c r="AN24" i="4"/>
  <c r="AM24" i="4"/>
  <c r="AL24" i="4"/>
  <c r="AK24" i="4"/>
  <c r="AJ24" i="4"/>
  <c r="AS21" i="4"/>
  <c r="AO21" i="4"/>
  <c r="AN21" i="4"/>
  <c r="AM21" i="4"/>
  <c r="AL21" i="4"/>
  <c r="AK21" i="4"/>
  <c r="AJ21" i="4"/>
  <c r="AS18" i="4"/>
  <c r="AO18" i="4"/>
  <c r="AN18" i="4"/>
  <c r="AM18" i="4"/>
  <c r="AL18" i="4"/>
  <c r="AK18" i="4"/>
  <c r="AJ18" i="4"/>
  <c r="AS15" i="4"/>
  <c r="AO15" i="4"/>
  <c r="AN15" i="4"/>
  <c r="AM15" i="4"/>
  <c r="AL15" i="4"/>
  <c r="AK15" i="4"/>
  <c r="AJ15" i="4"/>
  <c r="AS12" i="4"/>
  <c r="AO12" i="4"/>
  <c r="AN12" i="4"/>
  <c r="AM12" i="4"/>
  <c r="AL12" i="4"/>
  <c r="AK12" i="4"/>
  <c r="AJ12" i="4"/>
  <c r="AS9" i="4"/>
  <c r="AO9" i="4"/>
  <c r="AN9" i="4"/>
  <c r="AM9" i="4"/>
  <c r="AL9" i="4"/>
  <c r="AK9" i="4"/>
  <c r="AJ9" i="4"/>
  <c r="AS6" i="4"/>
  <c r="AO6" i="4"/>
  <c r="AN6" i="4"/>
  <c r="AM6" i="4"/>
  <c r="AL6" i="4"/>
  <c r="AK6" i="4"/>
  <c r="AJ6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A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niehi2813528135</author>
  </authors>
  <commentList>
    <comment ref="G2" authorId="0" shapeId="0" xr:uid="{00000000-0006-0000-0400-000001000000}">
      <text>
        <r>
          <rPr>
            <b/>
            <sz val="9"/>
            <rFont val="宋体"/>
            <charset val="134"/>
          </rPr>
          <t>niehi2813528135:</t>
        </r>
        <r>
          <rPr>
            <sz val="9"/>
            <rFont val="宋体"/>
            <charset val="134"/>
          </rPr>
          <t xml:space="preserve">
时间标注；如横向表格不够，扩充在于总计前增加表格即可；跨越分的记录保留当月的号表格其余当月的方可隐藏（便于记录）</t>
        </r>
      </text>
    </comment>
    <comment ref="B4" authorId="0" shapeId="0" xr:uid="{00000000-0006-0000-0400-000002000000}">
      <text>
        <r>
          <rPr>
            <b/>
            <sz val="9"/>
            <rFont val="宋体"/>
            <charset val="134"/>
          </rPr>
          <t>niehi2813528135:</t>
        </r>
        <r>
          <rPr>
            <sz val="9"/>
            <rFont val="宋体"/>
            <charset val="134"/>
          </rPr>
          <t xml:space="preserve">
分项可以自主设置系统采取大框架筛选系统整体材料记录。</t>
        </r>
      </text>
    </comment>
    <comment ref="C4" authorId="0" shapeId="0" xr:uid="{00000000-0006-0000-0400-000003000000}">
      <text>
        <r>
          <rPr>
            <b/>
            <sz val="9"/>
            <rFont val="宋体"/>
            <charset val="134"/>
          </rPr>
          <t>niehi2813528135:</t>
        </r>
        <r>
          <rPr>
            <sz val="9"/>
            <rFont val="宋体"/>
            <charset val="134"/>
          </rPr>
          <t xml:space="preserve">
材料名称记录需明细到辅材小件。</t>
        </r>
      </text>
    </comment>
    <comment ref="D4" authorId="0" shapeId="0" xr:uid="{00000000-0006-0000-0400-000004000000}">
      <text>
        <r>
          <rPr>
            <b/>
            <sz val="9"/>
            <rFont val="宋体"/>
            <charset val="134"/>
          </rPr>
          <t>niehi2813528135:</t>
        </r>
        <r>
          <rPr>
            <sz val="9"/>
            <rFont val="宋体"/>
            <charset val="134"/>
          </rPr>
          <t xml:space="preserve">
同类材料不同尺寸、规格、颜色都得分类明确。</t>
        </r>
      </text>
    </comment>
    <comment ref="E4" authorId="0" shapeId="0" xr:uid="{00000000-0006-0000-0400-000005000000}">
      <text>
        <r>
          <rPr>
            <b/>
            <sz val="9"/>
            <rFont val="宋体"/>
            <charset val="134"/>
          </rPr>
          <t>niehi2813528135:</t>
        </r>
        <r>
          <rPr>
            <sz val="9"/>
            <rFont val="宋体"/>
            <charset val="134"/>
          </rPr>
          <t xml:space="preserve">
计量单位以采购部送货单上显示的计量单位为准（方便采购部的清算与核对）</t>
        </r>
      </text>
    </comment>
    <comment ref="F4" authorId="0" shapeId="0" xr:uid="{00000000-0006-0000-0400-000006000000}">
      <text>
        <r>
          <rPr>
            <b/>
            <sz val="9"/>
            <rFont val="宋体"/>
            <charset val="134"/>
          </rPr>
          <t>niehi2813528135:</t>
        </r>
        <r>
          <rPr>
            <sz val="9"/>
            <rFont val="宋体"/>
            <charset val="134"/>
          </rPr>
          <t xml:space="preserve">
原始库存或者其他项目送过来的都为原始库存。</t>
        </r>
      </text>
    </comment>
    <comment ref="H4" authorId="0" shapeId="0" xr:uid="{00000000-0006-0000-0400-000007000000}">
      <text>
        <r>
          <rPr>
            <b/>
            <sz val="9"/>
            <rFont val="宋体"/>
            <charset val="134"/>
          </rPr>
          <t>niehi2813528135:</t>
        </r>
        <r>
          <rPr>
            <sz val="9"/>
            <rFont val="宋体"/>
            <charset val="134"/>
          </rPr>
          <t xml:space="preserve">
谁签收就填写谁的名字-------------------送单存根编号是以系统子项简称缩写开头自主编制收录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niehi2813528135</author>
  </authors>
  <commentList>
    <comment ref="F2" authorId="0" shapeId="0" xr:uid="{00000000-0006-0000-0500-000001000000}">
      <text>
        <r>
          <rPr>
            <b/>
            <sz val="9"/>
            <rFont val="宋体"/>
            <charset val="134"/>
          </rPr>
          <t>niehi2813528135:</t>
        </r>
        <r>
          <rPr>
            <sz val="9"/>
            <rFont val="宋体"/>
            <charset val="134"/>
          </rPr>
          <t xml:space="preserve">
时间标注；如横向表格不够，扩充在于总计前增加表格即可；跨越分的记录保留当月的号表格其余当月的方可隐藏（便于记录）</t>
        </r>
      </text>
    </comment>
    <comment ref="B4" authorId="0" shapeId="0" xr:uid="{00000000-0006-0000-0500-000002000000}">
      <text>
        <r>
          <rPr>
            <b/>
            <sz val="9"/>
            <rFont val="宋体"/>
            <charset val="134"/>
          </rPr>
          <t>niehi2813528135:</t>
        </r>
        <r>
          <rPr>
            <sz val="9"/>
            <rFont val="宋体"/>
            <charset val="134"/>
          </rPr>
          <t xml:space="preserve">
分项可以自主设置系统采取大框架筛选系统整体材料记录。</t>
        </r>
      </text>
    </comment>
    <comment ref="C4" authorId="0" shapeId="0" xr:uid="{00000000-0006-0000-0500-000003000000}">
      <text>
        <r>
          <rPr>
            <b/>
            <sz val="9"/>
            <rFont val="宋体"/>
            <charset val="134"/>
          </rPr>
          <t>niehi2813528135:</t>
        </r>
        <r>
          <rPr>
            <sz val="9"/>
            <rFont val="宋体"/>
            <charset val="134"/>
          </rPr>
          <t xml:space="preserve">
材料名称记录需明细到辅材小件。</t>
        </r>
      </text>
    </comment>
    <comment ref="D4" authorId="0" shapeId="0" xr:uid="{00000000-0006-0000-0500-000004000000}">
      <text>
        <r>
          <rPr>
            <b/>
            <sz val="9"/>
            <rFont val="宋体"/>
            <charset val="134"/>
          </rPr>
          <t>niehi2813528135:</t>
        </r>
        <r>
          <rPr>
            <sz val="9"/>
            <rFont val="宋体"/>
            <charset val="134"/>
          </rPr>
          <t xml:space="preserve">
同类材料不同尺寸、规格、颜色都得分类明确。</t>
        </r>
      </text>
    </comment>
    <comment ref="E4" authorId="0" shapeId="0" xr:uid="{00000000-0006-0000-0500-000005000000}">
      <text>
        <r>
          <rPr>
            <b/>
            <sz val="9"/>
            <rFont val="宋体"/>
            <charset val="134"/>
          </rPr>
          <t>niehi2813528135:</t>
        </r>
        <r>
          <rPr>
            <sz val="9"/>
            <rFont val="宋体"/>
            <charset val="134"/>
          </rPr>
          <t xml:space="preserve">
计量单位以采购部送货单上显示的计量单位为准（方便采购部的清算与核对）</t>
        </r>
      </text>
    </comment>
    <comment ref="G4" authorId="0" shapeId="0" xr:uid="{00000000-0006-0000-0500-000006000000}">
      <text>
        <r>
          <rPr>
            <b/>
            <sz val="9"/>
            <rFont val="宋体"/>
            <charset val="134"/>
          </rPr>
          <t>niehi2813528135:</t>
        </r>
        <r>
          <rPr>
            <sz val="9"/>
            <rFont val="宋体"/>
            <charset val="134"/>
          </rPr>
          <t xml:space="preserve">
领取必须为班组现场负责人；材料领取表现场负责人需签字并填写清楚概括使用区域；
-+-----------------
材料领取签字收录成册以反项单独成册（便于记录与追溯）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niehi2813528135</author>
  </authors>
  <commentList>
    <comment ref="B3" authorId="0" shapeId="0" xr:uid="{00000000-0006-0000-0600-000001000000}">
      <text>
        <r>
          <rPr>
            <b/>
            <sz val="9"/>
            <rFont val="宋体"/>
            <charset val="134"/>
          </rPr>
          <t>niehi2813528135:</t>
        </r>
        <r>
          <rPr>
            <sz val="9"/>
            <rFont val="宋体"/>
            <charset val="134"/>
          </rPr>
          <t xml:space="preserve">
切记入库、出库、库存分项或系统的序号、名称、规格、单位都得保持一致；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niehi2813528135</author>
  </authors>
  <commentList>
    <comment ref="B2" authorId="0" shapeId="0" xr:uid="{00000000-0006-0000-0D00-000001000000}">
      <text>
        <r>
          <rPr>
            <b/>
            <sz val="9"/>
            <rFont val="宋体"/>
            <charset val="134"/>
          </rPr>
          <t>niehi2813528135:</t>
        </r>
        <r>
          <rPr>
            <sz val="9"/>
            <rFont val="宋体"/>
            <charset val="134"/>
          </rPr>
          <t xml:space="preserve">
切记入库、出库、库存分项或系统的序号、名称、规格、单位都得保持一致；</t>
        </r>
      </text>
    </comment>
  </commentList>
</comments>
</file>

<file path=xl/sharedStrings.xml><?xml version="1.0" encoding="utf-8"?>
<sst xmlns="http://schemas.openxmlformats.org/spreadsheetml/2006/main" count="1382" uniqueCount="306">
  <si>
    <t>施工人员花名册</t>
  </si>
  <si>
    <t>序号</t>
  </si>
  <si>
    <t>姓名</t>
  </si>
  <si>
    <t>性别</t>
  </si>
  <si>
    <t>工种</t>
  </si>
  <si>
    <t>家庭住址</t>
  </si>
  <si>
    <t>身份证号码</t>
  </si>
  <si>
    <t>建工卡号</t>
  </si>
  <si>
    <t>联系电话</t>
  </si>
  <si>
    <t>级别</t>
  </si>
  <si>
    <t>进场时间</t>
  </si>
  <si>
    <t>备注</t>
  </si>
  <si>
    <t>施工日志（）</t>
  </si>
  <si>
    <t>时间</t>
  </si>
  <si>
    <t>地点</t>
  </si>
  <si>
    <t>区域</t>
  </si>
  <si>
    <t>施工类别</t>
  </si>
  <si>
    <t>施工人数</t>
  </si>
  <si>
    <t>施工量（管线）</t>
  </si>
  <si>
    <t>施工量（各类他项）</t>
  </si>
  <si>
    <t>2023.XX.xx</t>
  </si>
  <si>
    <t>选择年月</t>
  </si>
  <si>
    <t>年</t>
  </si>
  <si>
    <t>月</t>
  </si>
  <si>
    <t>　</t>
  </si>
  <si>
    <t>√</t>
  </si>
  <si>
    <t>出勤</t>
  </si>
  <si>
    <t>●</t>
  </si>
  <si>
    <t>休假</t>
  </si>
  <si>
    <t>○</t>
  </si>
  <si>
    <t>事假</t>
  </si>
  <si>
    <t>※</t>
  </si>
  <si>
    <t>迟到</t>
  </si>
  <si>
    <t>◇</t>
  </si>
  <si>
    <t>早退</t>
  </si>
  <si>
    <t>×</t>
  </si>
  <si>
    <t>旷工</t>
  </si>
  <si>
    <t>每月考勤记录好复制于考勤文档收录；随后切换年月数清零重新记录；</t>
  </si>
  <si>
    <t>姓 名</t>
  </si>
  <si>
    <t>班组</t>
  </si>
  <si>
    <t>星期</t>
  </si>
  <si>
    <t>正常出勤</t>
  </si>
  <si>
    <t>本月加班</t>
  </si>
  <si>
    <t>本月总天数</t>
  </si>
  <si>
    <t>基本报酬</t>
  </si>
  <si>
    <t>借支</t>
  </si>
  <si>
    <t>违纪/罚款</t>
  </si>
  <si>
    <t>本月实发</t>
  </si>
  <si>
    <t>领款人签字</t>
  </si>
  <si>
    <t>日期</t>
  </si>
  <si>
    <t>天数</t>
  </si>
  <si>
    <t>小时数</t>
  </si>
  <si>
    <t>次数</t>
  </si>
  <si>
    <t>元</t>
  </si>
  <si>
    <t>张三</t>
  </si>
  <si>
    <t>消防报警</t>
  </si>
  <si>
    <t>上午</t>
  </si>
  <si>
    <t>下午</t>
  </si>
  <si>
    <t>加班小时</t>
  </si>
  <si>
    <t>李四</t>
  </si>
  <si>
    <t xml:space="preserve">                     入库明细表</t>
  </si>
  <si>
    <t>基础信息</t>
  </si>
  <si>
    <t>2023.8.1</t>
  </si>
  <si>
    <t>2023.8.2</t>
  </si>
  <si>
    <t>2023.8.3</t>
  </si>
  <si>
    <t>2023.8.4</t>
  </si>
  <si>
    <t>2023.8.5</t>
  </si>
  <si>
    <t>2023.8.6</t>
  </si>
  <si>
    <t>2023.8.7</t>
  </si>
  <si>
    <t>2023.8.8</t>
  </si>
  <si>
    <t>2023.8.9</t>
  </si>
  <si>
    <t>2023.8.10</t>
  </si>
  <si>
    <t>2023.8.11</t>
  </si>
  <si>
    <t>2023.8.12</t>
  </si>
  <si>
    <t>2023.8.13</t>
  </si>
  <si>
    <t>2023.8.14</t>
  </si>
  <si>
    <t>2023.8.15</t>
  </si>
  <si>
    <t>2023.8.16</t>
  </si>
  <si>
    <t>2023.8.17</t>
  </si>
  <si>
    <t>2023.8.18</t>
  </si>
  <si>
    <t>2023.8.19</t>
  </si>
  <si>
    <t>2023.8.20</t>
  </si>
  <si>
    <t>2023.8.21</t>
  </si>
  <si>
    <t>2023.8.22</t>
  </si>
  <si>
    <t>2023.8.23</t>
  </si>
  <si>
    <t>2023.8.24</t>
  </si>
  <si>
    <t>2023.8.25</t>
  </si>
  <si>
    <t>2023.8.26</t>
  </si>
  <si>
    <t>2023.8.27</t>
  </si>
  <si>
    <t>2023.8.28</t>
  </si>
  <si>
    <t>2023.8.29</t>
  </si>
  <si>
    <t>2023.8.30</t>
  </si>
  <si>
    <t>XXXXXXX</t>
  </si>
  <si>
    <t>入库合计</t>
  </si>
  <si>
    <t>分项</t>
  </si>
  <si>
    <t>名称</t>
  </si>
  <si>
    <t>规格</t>
  </si>
  <si>
    <t>单位</t>
  </si>
  <si>
    <t>原始库存</t>
  </si>
  <si>
    <t>入库数量</t>
  </si>
  <si>
    <t>签收人/送单存根编号</t>
  </si>
  <si>
    <t>电线</t>
  </si>
  <si>
    <t>WDZBN-RYJS-2*1.5</t>
  </si>
  <si>
    <t>米</t>
  </si>
  <si>
    <t>例：张三/D-001</t>
  </si>
  <si>
    <t>消防水</t>
  </si>
  <si>
    <t>镀锌钢管</t>
  </si>
  <si>
    <t>DN100</t>
  </si>
  <si>
    <t>例：李四/S-001</t>
  </si>
  <si>
    <t>消防暖通</t>
  </si>
  <si>
    <t>风管</t>
  </si>
  <si>
    <t>1250*800*400</t>
  </si>
  <si>
    <t>节</t>
  </si>
  <si>
    <t>例：王麻子/F-001</t>
  </si>
  <si>
    <t>XXX</t>
  </si>
  <si>
    <t xml:space="preserve">                     出库明细表</t>
  </si>
  <si>
    <t>2023.8.31</t>
  </si>
  <si>
    <t>出库合计</t>
  </si>
  <si>
    <t>出库数量</t>
  </si>
  <si>
    <t>领取班组负责人名字
使用区域</t>
  </si>
  <si>
    <t>例：张三/地下室</t>
  </si>
  <si>
    <t>例：李四/3#楼</t>
  </si>
  <si>
    <t>例：王麻子/7#楼</t>
  </si>
  <si>
    <t>库存明细表</t>
  </si>
  <si>
    <t>日期：2023年~至今</t>
  </si>
  <si>
    <t>采购信息</t>
  </si>
  <si>
    <t>班组领取出库</t>
  </si>
  <si>
    <t>剩余库存</t>
  </si>
  <si>
    <t>采购退货</t>
  </si>
  <si>
    <t>班组退库</t>
  </si>
  <si>
    <t>产品5</t>
  </si>
  <si>
    <t>产品6</t>
  </si>
  <si>
    <t>产品7</t>
  </si>
  <si>
    <t>产品8</t>
  </si>
  <si>
    <t>产品9</t>
  </si>
  <si>
    <t>产品10</t>
  </si>
  <si>
    <t>产品11</t>
  </si>
  <si>
    <t>产品12</t>
  </si>
  <si>
    <t>产品13</t>
  </si>
  <si>
    <t>产品14</t>
  </si>
  <si>
    <t>产品15</t>
  </si>
  <si>
    <t>产品16</t>
  </si>
  <si>
    <t>产品17</t>
  </si>
  <si>
    <t>产品18</t>
  </si>
  <si>
    <t>产品19</t>
  </si>
  <si>
    <t>产品20</t>
  </si>
  <si>
    <t>产品21</t>
  </si>
  <si>
    <t>产品22</t>
  </si>
  <si>
    <t>产品23</t>
  </si>
  <si>
    <t>产品24</t>
  </si>
  <si>
    <t>产品25</t>
  </si>
  <si>
    <t>产品26</t>
  </si>
  <si>
    <t>产品27</t>
  </si>
  <si>
    <t>产品28</t>
  </si>
  <si>
    <t>产品29</t>
  </si>
  <si>
    <t>产品30</t>
  </si>
  <si>
    <t>产品31</t>
  </si>
  <si>
    <t>产品32</t>
  </si>
  <si>
    <t>现场签证单收录表</t>
  </si>
  <si>
    <t>签证编号</t>
  </si>
  <si>
    <t>收录时间</t>
  </si>
  <si>
    <t>签证原由</t>
  </si>
  <si>
    <t>变更单收录</t>
  </si>
  <si>
    <t>涉及班组</t>
  </si>
  <si>
    <t>签证单收录</t>
  </si>
  <si>
    <t>涉及工程量收录</t>
  </si>
  <si>
    <t>NO：001</t>
  </si>
  <si>
    <t>防火门监控系统敷设管线</t>
  </si>
  <si>
    <t>消防报警班组</t>
  </si>
  <si>
    <t>现场签工单收录表</t>
  </si>
  <si>
    <t>签工编号</t>
  </si>
  <si>
    <t>签工原由</t>
  </si>
  <si>
    <t>实施班组</t>
  </si>
  <si>
    <t>签工单收录</t>
  </si>
  <si>
    <t>人工量</t>
  </si>
  <si>
    <t>照片</t>
  </si>
  <si>
    <r>
      <rPr>
        <b/>
        <sz val="36"/>
        <color theme="8" tint="-0.499984740745262"/>
        <rFont val="微软雅黑"/>
        <charset val="134"/>
      </rPr>
      <t>任务完成进度表</t>
    </r>
  </si>
  <si>
    <r>
      <rPr>
        <b/>
        <sz val="22"/>
        <color theme="1"/>
        <rFont val="微软雅黑"/>
        <charset val="134"/>
      </rPr>
      <t>任务名称：</t>
    </r>
    <r>
      <rPr>
        <b/>
        <sz val="22"/>
        <color theme="1"/>
        <rFont val="宋体"/>
        <charset val="134"/>
      </rPr>
      <t>消防报警安装</t>
    </r>
  </si>
  <si>
    <r>
      <rPr>
        <b/>
        <sz val="22"/>
        <color theme="1"/>
        <rFont val="微软雅黑"/>
        <charset val="134"/>
      </rPr>
      <t>管理人：</t>
    </r>
    <r>
      <rPr>
        <sz val="22"/>
        <color theme="1"/>
        <rFont val="微软雅黑"/>
        <charset val="134"/>
      </rPr>
      <t>XX</t>
    </r>
  </si>
  <si>
    <r>
      <rPr>
        <sz val="11"/>
        <color theme="0"/>
        <rFont val="微软雅黑"/>
        <charset val="134"/>
      </rPr>
      <t>序号</t>
    </r>
  </si>
  <si>
    <t>施工工序</t>
  </si>
  <si>
    <t>设备数量</t>
  </si>
  <si>
    <t>区域负责人</t>
  </si>
  <si>
    <r>
      <rPr>
        <sz val="11"/>
        <color theme="0"/>
        <rFont val="微软雅黑"/>
        <charset val="134"/>
      </rPr>
      <t>计划
开始时间</t>
    </r>
  </si>
  <si>
    <r>
      <rPr>
        <sz val="11"/>
        <color theme="0"/>
        <rFont val="微软雅黑"/>
        <charset val="134"/>
      </rPr>
      <t>计划
完成时间</t>
    </r>
  </si>
  <si>
    <r>
      <rPr>
        <sz val="11"/>
        <color theme="0"/>
        <rFont val="微软雅黑"/>
        <charset val="134"/>
      </rPr>
      <t>现在完成
数量</t>
    </r>
  </si>
  <si>
    <r>
      <rPr>
        <sz val="11"/>
        <color theme="0"/>
        <rFont val="微软雅黑"/>
        <charset val="134"/>
      </rPr>
      <t>未完成
数量</t>
    </r>
  </si>
  <si>
    <r>
      <rPr>
        <sz val="11"/>
        <color theme="0"/>
        <rFont val="微软雅黑"/>
        <charset val="134"/>
      </rPr>
      <t>进度
百分比</t>
    </r>
  </si>
  <si>
    <r>
      <rPr>
        <sz val="11"/>
        <color theme="0"/>
        <rFont val="微软雅黑"/>
        <charset val="134"/>
      </rPr>
      <t>实际
完成时间</t>
    </r>
  </si>
  <si>
    <t>是否
延误</t>
  </si>
  <si>
    <r>
      <rPr>
        <sz val="11"/>
        <color theme="0"/>
        <rFont val="微软雅黑"/>
        <charset val="134"/>
      </rPr>
      <t>完成评价</t>
    </r>
  </si>
  <si>
    <r>
      <rPr>
        <sz val="11"/>
        <color theme="0"/>
        <rFont val="微软雅黑"/>
        <charset val="134"/>
      </rPr>
      <t>备注</t>
    </r>
  </si>
  <si>
    <t>XXXXX</t>
  </si>
  <si>
    <t>穿线</t>
  </si>
  <si>
    <t>个</t>
  </si>
  <si>
    <t>完成一般</t>
  </si>
  <si>
    <t>底座安装</t>
  </si>
  <si>
    <t>设备安装</t>
  </si>
  <si>
    <t>主线敷设</t>
  </si>
  <si>
    <t>项</t>
  </si>
  <si>
    <t>接线箱接线</t>
  </si>
  <si>
    <t>设备上机</t>
  </si>
  <si>
    <t>联动测试</t>
  </si>
  <si>
    <r>
      <rPr>
        <b/>
        <sz val="22"/>
        <color theme="1"/>
        <rFont val="微软雅黑"/>
        <charset val="134"/>
      </rPr>
      <t>任务名称：</t>
    </r>
    <r>
      <rPr>
        <b/>
        <sz val="22"/>
        <color theme="1"/>
        <rFont val="宋体"/>
        <charset val="134"/>
      </rPr>
      <t>消防水施安装</t>
    </r>
  </si>
  <si>
    <t>消防水主管安装</t>
  </si>
  <si>
    <t>喷淋主管安装</t>
  </si>
  <si>
    <t>消火栓箱安装</t>
  </si>
  <si>
    <t>消火栓支管安装</t>
  </si>
  <si>
    <t>喷淋支管安装</t>
  </si>
  <si>
    <t>喷淋头安装</t>
  </si>
  <si>
    <t>水泵安装</t>
  </si>
  <si>
    <t>台</t>
  </si>
  <si>
    <t>稳压泵安装</t>
  </si>
  <si>
    <r>
      <rPr>
        <b/>
        <sz val="22"/>
        <color theme="1"/>
        <rFont val="微软雅黑"/>
        <charset val="134"/>
      </rPr>
      <t>任务名称：</t>
    </r>
    <r>
      <rPr>
        <b/>
        <sz val="22"/>
        <color theme="1"/>
        <rFont val="宋体"/>
        <charset val="134"/>
      </rPr>
      <t>消防暖通安装</t>
    </r>
  </si>
  <si>
    <t>支架/吊杆预制</t>
  </si>
  <si>
    <t>副</t>
  </si>
  <si>
    <t>风管拼装</t>
  </si>
  <si>
    <t>风管吊装</t>
  </si>
  <si>
    <t>风阀安装</t>
  </si>
  <si>
    <t>风机吊装</t>
  </si>
  <si>
    <t>各项人工小计</t>
  </si>
  <si>
    <t>年/月份</t>
  </si>
  <si>
    <t>消防报警分项</t>
  </si>
  <si>
    <t>消防水分项</t>
  </si>
  <si>
    <t>消防暖通分项</t>
  </si>
  <si>
    <t>张三班组</t>
  </si>
  <si>
    <t>李四班组</t>
  </si>
  <si>
    <t>人数</t>
  </si>
  <si>
    <t>工天</t>
  </si>
  <si>
    <t>23--1月</t>
  </si>
  <si>
    <t>23--2月</t>
  </si>
  <si>
    <t>23--3月</t>
  </si>
  <si>
    <t>23--4月</t>
  </si>
  <si>
    <t>23--5月</t>
  </si>
  <si>
    <t>23--6月</t>
  </si>
  <si>
    <t>23--7月</t>
  </si>
  <si>
    <t>23--8月</t>
  </si>
  <si>
    <t>23--9月</t>
  </si>
  <si>
    <t>23--10月</t>
  </si>
  <si>
    <t>23--11月</t>
  </si>
  <si>
    <t>23--12月</t>
  </si>
  <si>
    <t>24--1月</t>
  </si>
  <si>
    <t>24--2月</t>
  </si>
  <si>
    <t>24--3月</t>
  </si>
  <si>
    <t>合计</t>
  </si>
  <si>
    <t>各项材料小计</t>
  </si>
  <si>
    <t>统计</t>
  </si>
  <si>
    <t>实际使用量</t>
  </si>
  <si>
    <t>使用数量</t>
  </si>
  <si>
    <t>库存数量</t>
  </si>
  <si>
    <t>签证/工小计</t>
  </si>
  <si>
    <t>签证</t>
  </si>
  <si>
    <t>签工</t>
  </si>
  <si>
    <t>各施工量小计</t>
  </si>
  <si>
    <t>施工区域</t>
  </si>
  <si>
    <t>数量</t>
  </si>
  <si>
    <t>审核人</t>
  </si>
  <si>
    <t>A1</t>
  </si>
  <si>
    <t>电线1</t>
  </si>
  <si>
    <t>/</t>
  </si>
  <si>
    <t>电线2</t>
  </si>
  <si>
    <t>电线3</t>
  </si>
  <si>
    <t>设备1</t>
  </si>
  <si>
    <t>设备2</t>
  </si>
  <si>
    <t>设备3</t>
  </si>
  <si>
    <t>管线1</t>
  </si>
  <si>
    <t>其他</t>
  </si>
  <si>
    <t>A2</t>
  </si>
  <si>
    <t>A3</t>
  </si>
  <si>
    <t>电线4</t>
  </si>
  <si>
    <t>电线5</t>
  </si>
  <si>
    <t>电线6</t>
  </si>
  <si>
    <t>设备4</t>
  </si>
  <si>
    <t>设备5</t>
  </si>
  <si>
    <t>设备6</t>
  </si>
  <si>
    <t>管线2</t>
  </si>
  <si>
    <t>A4</t>
  </si>
  <si>
    <t>A5</t>
  </si>
  <si>
    <t>电线7</t>
  </si>
  <si>
    <t>电线8</t>
  </si>
  <si>
    <t>电线9</t>
  </si>
  <si>
    <t>设备7</t>
  </si>
  <si>
    <t>设备8</t>
  </si>
  <si>
    <t>设备9</t>
  </si>
  <si>
    <t>管线3</t>
  </si>
  <si>
    <t>A6</t>
  </si>
  <si>
    <t>A7</t>
  </si>
  <si>
    <t>电线10</t>
  </si>
  <si>
    <t>电线11</t>
  </si>
  <si>
    <t>电线12</t>
  </si>
  <si>
    <t>设备10</t>
  </si>
  <si>
    <t>设备11</t>
  </si>
  <si>
    <t>设备12</t>
  </si>
  <si>
    <t>管线4</t>
  </si>
  <si>
    <t>A8</t>
  </si>
  <si>
    <t>其他小计</t>
  </si>
  <si>
    <t>类别/其他事项</t>
  </si>
  <si>
    <t>结算汇总</t>
  </si>
  <si>
    <t>分类</t>
  </si>
  <si>
    <t>分包/供应商</t>
  </si>
  <si>
    <t>施工/供应区域</t>
  </si>
  <si>
    <t>单价</t>
  </si>
  <si>
    <t>总合计</t>
  </si>
  <si>
    <t>消防报警施工</t>
  </si>
  <si>
    <t>消防报警材料</t>
  </si>
  <si>
    <t>消防水材料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</si>
</sst>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m/d;@"/>
    <numFmt numFmtId="179" formatCode="yyyy&quot;年&quot;m&quot;月&quot;&quot;份考勤登记表&quot;"/>
    <numFmt numFmtId="180" formatCode="d"/>
    <numFmt numFmtId="181" formatCode="yyyy&quot;年&quot;m&quot;月&quot;;@"/>
    <numFmt numFmtId="182" formatCode="yyyy\-mm\-dd"/>
  </numFmts>
  <fonts count="61">
    <font>
      <sz val="11"/>
      <color theme="1"/>
      <name val="宋体"/>
      <charset val="134"/>
      <scheme val="minor"/>
    </font>
    <font>
      <b/>
      <sz val="28"/>
      <color rgb="FFFFFFFF"/>
      <name val="Microsoft YaHei"/>
      <charset val="134"/>
    </font>
    <font>
      <sz val="11"/>
      <color rgb="FF000000"/>
      <name val="Microsoft YaHei"/>
      <charset val="134"/>
    </font>
    <font>
      <b/>
      <sz val="12"/>
      <color rgb="FF000000"/>
      <name val="Microsoft YaHei"/>
      <charset val="134"/>
    </font>
    <font>
      <sz val="22"/>
      <color rgb="FF000000"/>
      <name val="Microsoft YaHei"/>
      <charset val="134"/>
    </font>
    <font>
      <b/>
      <sz val="12"/>
      <color rgb="FFFFFFFF"/>
      <name val="Microsoft YaHei"/>
      <charset val="134"/>
    </font>
    <font>
      <b/>
      <sz val="18"/>
      <color rgb="FFFFFFFF"/>
      <name val="Microsoft YaHei"/>
      <charset val="134"/>
    </font>
    <font>
      <b/>
      <sz val="28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b/>
      <sz val="36"/>
      <color theme="8" tint="-0.499984740745262"/>
      <name val="Arial"/>
      <charset val="134"/>
    </font>
    <font>
      <b/>
      <sz val="22"/>
      <color theme="1"/>
      <name val="微软雅黑"/>
      <charset val="134"/>
    </font>
    <font>
      <b/>
      <sz val="22"/>
      <color theme="1"/>
      <name val="Arial"/>
      <charset val="134"/>
    </font>
    <font>
      <sz val="11"/>
      <color theme="0"/>
      <name val="Arial"/>
      <charset val="134"/>
    </font>
    <font>
      <sz val="11"/>
      <color theme="0"/>
      <name val="宋体"/>
      <charset val="134"/>
    </font>
    <font>
      <sz val="11"/>
      <color theme="0"/>
      <name val="微软雅黑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color theme="1"/>
      <name val="微软雅黑"/>
      <charset val="134"/>
    </font>
    <font>
      <b/>
      <sz val="16"/>
      <color rgb="FFFFFFFF"/>
      <name val="Microsoft YaHei"/>
      <charset val="134"/>
    </font>
    <font>
      <b/>
      <sz val="11"/>
      <color rgb="FF000000"/>
      <name val="Microsoft YaHei"/>
      <charset val="134"/>
    </font>
    <font>
      <sz val="10"/>
      <color rgb="FF000000"/>
      <name val="Microsoft YaHei"/>
      <charset val="134"/>
    </font>
    <font>
      <b/>
      <sz val="12"/>
      <color theme="1"/>
      <name val="Microsoft YaHei"/>
      <charset val="134"/>
    </font>
    <font>
      <sz val="20"/>
      <name val="方正静蕾简体"/>
      <charset val="134"/>
    </font>
    <font>
      <b/>
      <sz val="12"/>
      <name val="方正静蕾简体"/>
      <charset val="134"/>
    </font>
    <font>
      <sz val="12"/>
      <name val="方正静蕾简体"/>
      <charset val="134"/>
    </font>
    <font>
      <b/>
      <sz val="11"/>
      <name val="方正静蕾简体"/>
      <charset val="134"/>
    </font>
    <font>
      <sz val="20"/>
      <name val="微软雅黑"/>
      <charset val="134"/>
    </font>
    <font>
      <b/>
      <sz val="24"/>
      <color indexed="8"/>
      <name val="微软雅黑"/>
      <charset val="134"/>
    </font>
    <font>
      <b/>
      <sz val="14"/>
      <name val="方正静蕾简体"/>
      <charset val="134"/>
    </font>
    <font>
      <sz val="14"/>
      <color theme="0"/>
      <name val="微软雅黑"/>
      <charset val="134"/>
    </font>
    <font>
      <b/>
      <sz val="24"/>
      <color indexed="63"/>
      <name val="微软雅黑"/>
      <charset val="134"/>
    </font>
    <font>
      <b/>
      <sz val="16"/>
      <color indexed="63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b/>
      <sz val="14"/>
      <name val="微软雅黑"/>
      <charset val="134"/>
    </font>
    <font>
      <b/>
      <sz val="11"/>
      <color indexed="0"/>
      <name val="微软雅黑"/>
      <charset val="134"/>
    </font>
    <font>
      <b/>
      <sz val="11"/>
      <name val="微软雅黑"/>
      <charset val="134"/>
    </font>
    <font>
      <sz val="20"/>
      <color indexed="17"/>
      <name val="微软雅黑"/>
      <charset val="134"/>
    </font>
    <font>
      <sz val="36"/>
      <name val="微软雅黑"/>
      <charset val="134"/>
    </font>
    <font>
      <b/>
      <sz val="14"/>
      <color rgb="FFFF0000"/>
      <name val="方正静蕾简体"/>
      <charset val="134"/>
    </font>
    <font>
      <b/>
      <sz val="11"/>
      <name val="Arial"/>
      <charset val="134"/>
    </font>
    <font>
      <b/>
      <sz val="10"/>
      <color indexed="0"/>
      <name val="方正静蕾简体"/>
      <charset val="134"/>
    </font>
    <font>
      <b/>
      <sz val="12"/>
      <color indexed="0"/>
      <name val="方正静蕾简体"/>
      <charset val="134"/>
    </font>
    <font>
      <sz val="8"/>
      <color indexed="0"/>
      <name val="方正静蕾简体"/>
      <charset val="134"/>
    </font>
    <font>
      <sz val="12"/>
      <color indexed="0"/>
      <name val="方正静蕾简体"/>
      <charset val="134"/>
    </font>
    <font>
      <b/>
      <sz val="11"/>
      <color rgb="FFFFFFFF"/>
      <name val="Microsoft YaHei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color rgb="FF000000"/>
      <name val="Microsoft YaHei"/>
      <charset val="134"/>
    </font>
    <font>
      <sz val="11"/>
      <color rgb="FF000000"/>
      <name val="Microsoft YaHei"/>
    </font>
    <font>
      <sz val="11"/>
      <color rgb="FF000000"/>
      <name val="宋体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1"/>
      <color rgb="FF3F3F3F"/>
      <name val="宋体"/>
      <scheme val="minor"/>
    </font>
    <font>
      <sz val="11"/>
      <color rgb="FF006100"/>
      <name val="宋体"/>
      <scheme val="minor"/>
    </font>
    <font>
      <sz val="9"/>
      <name val="宋体"/>
      <charset val="134"/>
    </font>
    <font>
      <b/>
      <sz val="36"/>
      <color theme="8" tint="-0.499984740745262"/>
      <name val="微软雅黑"/>
      <charset val="134"/>
    </font>
    <font>
      <b/>
      <sz val="22"/>
      <color theme="1"/>
      <name val="宋体"/>
      <charset val="134"/>
    </font>
    <font>
      <sz val="22"/>
      <color theme="1"/>
      <name val="微软雅黑"/>
      <charset val="134"/>
    </font>
    <font>
      <b/>
      <sz val="9"/>
      <name val="宋体"/>
      <charset val="134"/>
    </font>
  </fonts>
  <fills count="15">
    <fill>
      <patternFill patternType="none"/>
    </fill>
    <fill>
      <patternFill patternType="gray125"/>
    </fill>
    <fill>
      <patternFill patternType="solid">
        <fgColor rgb="FF5A5A5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4">
    <border>
      <left/>
      <right/>
      <top/>
      <bottom/>
      <diagonal/>
    </border>
    <border>
      <left style="thin">
        <color rgb="FF5A5A5A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5A5A5A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theme="8" tint="0.59996337778862885"/>
      </right>
      <top/>
      <bottom/>
      <diagonal/>
    </border>
    <border>
      <left style="thin">
        <color theme="8" tint="0.59996337778862885"/>
      </left>
      <right style="thin">
        <color theme="8" tint="0.59996337778862885"/>
      </right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/>
      <bottom/>
      <diagonal/>
    </border>
    <border>
      <left style="thin">
        <color rgb="FF5A5A5A"/>
      </left>
      <right style="thin">
        <color rgb="FFFFFFFF"/>
      </right>
      <top style="thin">
        <color rgb="FF5A5A5A"/>
      </top>
      <bottom/>
      <diagonal/>
    </border>
    <border>
      <left style="thin">
        <color rgb="FFFFFFFF"/>
      </left>
      <right style="thin">
        <color rgb="FFFFFFFF"/>
      </right>
      <top style="thin">
        <color rgb="FF5A5A5A"/>
      </top>
      <bottom/>
      <diagonal/>
    </border>
    <border>
      <left style="thin">
        <color rgb="FFFFFFFF"/>
      </left>
      <right style="thin">
        <color rgb="FF5A5A5A"/>
      </right>
      <top style="thin">
        <color rgb="FF5A5A5A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theme="8"/>
      </left>
      <right style="thin">
        <color theme="0"/>
      </right>
      <top style="thin">
        <color theme="8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8"/>
      </top>
      <bottom style="thin">
        <color theme="0"/>
      </bottom>
      <diagonal/>
    </border>
    <border>
      <left style="thin">
        <color theme="8"/>
      </left>
      <right style="thin">
        <color theme="0"/>
      </right>
      <top style="thin">
        <color theme="0"/>
      </top>
      <bottom style="thin">
        <color theme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0"/>
      </left>
      <right style="thin">
        <color theme="8"/>
      </right>
      <top style="thin">
        <color theme="8"/>
      </top>
      <bottom style="thin">
        <color theme="0"/>
      </bottom>
      <diagonal/>
    </border>
    <border>
      <left style="thin">
        <color theme="0"/>
      </left>
      <right style="thin">
        <color theme="8"/>
      </right>
      <top style="thin">
        <color theme="0"/>
      </top>
      <bottom style="thin">
        <color theme="8"/>
      </bottom>
      <diagonal/>
    </border>
    <border>
      <left/>
      <right/>
      <top style="thin">
        <color rgb="FF5A5A5A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>
      <alignment vertical="center"/>
    </xf>
    <xf numFmtId="0" fontId="54" fillId="13" borderId="43" applyNumberFormat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0" borderId="0">
      <alignment vertical="center"/>
    </xf>
  </cellStyleXfs>
  <cellXfs count="1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7" fontId="2" fillId="3" borderId="4" xfId="0" applyNumberFormat="1" applyFont="1" applyFill="1" applyBorder="1" applyAlignment="1">
      <alignment horizontal="center" vertical="center" wrapText="1"/>
    </xf>
    <xf numFmtId="17" fontId="2" fillId="4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178" fontId="16" fillId="7" borderId="20" xfId="0" applyNumberFormat="1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6" borderId="19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center" vertical="center"/>
    </xf>
    <xf numFmtId="10" fontId="16" fillId="7" borderId="20" xfId="0" applyNumberFormat="1" applyFont="1" applyFill="1" applyBorder="1" applyAlignment="1">
      <alignment horizontal="center" vertical="center"/>
    </xf>
    <xf numFmtId="0" fontId="20" fillId="8" borderId="22" xfId="0" applyFont="1" applyFill="1" applyBorder="1" applyAlignment="1">
      <alignment horizontal="center" vertical="center" wrapText="1"/>
    </xf>
    <xf numFmtId="0" fontId="20" fillId="8" borderId="23" xfId="0" applyFont="1" applyFill="1" applyBorder="1" applyAlignment="1">
      <alignment horizontal="center" vertical="center" wrapText="1"/>
    </xf>
    <xf numFmtId="0" fontId="20" fillId="8" borderId="2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4" fillId="0" borderId="0" xfId="0" applyFo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0" xfId="2" applyFont="1" applyFill="1">
      <alignment vertical="center"/>
    </xf>
    <xf numFmtId="0" fontId="27" fillId="0" borderId="0" xfId="2" applyNumberFormat="1" applyFont="1" applyFill="1" applyBorder="1" applyAlignment="1" applyProtection="1">
      <alignment horizontal="center" vertical="center" shrinkToFit="1"/>
    </xf>
    <xf numFmtId="0" fontId="29" fillId="0" borderId="0" xfId="3" applyNumberFormat="1" applyFont="1" applyFill="1" applyAlignment="1" applyProtection="1">
      <alignment horizontal="center" shrinkToFit="1"/>
    </xf>
    <xf numFmtId="0" fontId="30" fillId="9" borderId="36" xfId="3" applyNumberFormat="1" applyFont="1" applyFill="1" applyBorder="1" applyAlignment="1" applyProtection="1">
      <alignment horizontal="center" vertical="center"/>
    </xf>
    <xf numFmtId="0" fontId="30" fillId="9" borderId="36" xfId="3" applyNumberFormat="1" applyFont="1" applyFill="1" applyBorder="1" applyAlignment="1" applyProtection="1">
      <alignment horizontal="center" vertical="center" shrinkToFit="1"/>
    </xf>
    <xf numFmtId="0" fontId="30" fillId="9" borderId="38" xfId="3" applyNumberFormat="1" applyFont="1" applyFill="1" applyBorder="1" applyAlignment="1" applyProtection="1">
      <alignment horizontal="center" vertical="center"/>
    </xf>
    <xf numFmtId="180" fontId="30" fillId="9" borderId="38" xfId="3" applyNumberFormat="1" applyFont="1" applyFill="1" applyBorder="1" applyAlignment="1" applyProtection="1">
      <alignment horizontal="center" vertical="center" shrinkToFit="1"/>
    </xf>
    <xf numFmtId="0" fontId="34" fillId="0" borderId="39" xfId="3" applyNumberFormat="1" applyFont="1" applyFill="1" applyBorder="1" applyAlignment="1" applyProtection="1">
      <alignment horizontal="center" vertical="center"/>
    </xf>
    <xf numFmtId="0" fontId="35" fillId="0" borderId="39" xfId="3" applyNumberFormat="1" applyFont="1" applyFill="1" applyBorder="1" applyAlignment="1" applyProtection="1">
      <alignment horizontal="center" vertical="center" shrinkToFit="1"/>
    </xf>
    <xf numFmtId="0" fontId="36" fillId="0" borderId="39" xfId="3" applyNumberFormat="1" applyFont="1" applyFill="1" applyBorder="1" applyAlignment="1" applyProtection="1">
      <alignment horizontal="center" vertical="center" shrinkToFit="1"/>
    </xf>
    <xf numFmtId="0" fontId="29" fillId="0" borderId="0" xfId="3" applyNumberFormat="1" applyFont="1" applyFill="1" applyAlignment="1" applyProtection="1"/>
    <xf numFmtId="0" fontId="27" fillId="0" borderId="0" xfId="2" applyNumberFormat="1" applyFont="1" applyFill="1" applyBorder="1" applyAlignment="1" applyProtection="1">
      <alignment horizontal="center" shrinkToFit="1"/>
    </xf>
    <xf numFmtId="0" fontId="38" fillId="0" borderId="0" xfId="2" applyNumberFormat="1" applyFont="1" applyFill="1" applyBorder="1" applyAlignment="1" applyProtection="1">
      <alignment horizontal="center" shrinkToFit="1"/>
    </xf>
    <xf numFmtId="0" fontId="29" fillId="0" borderId="0" xfId="3" applyNumberFormat="1" applyFont="1" applyFill="1" applyAlignment="1" applyProtection="1">
      <alignment horizontal="right" shrinkToFit="1"/>
    </xf>
    <xf numFmtId="0" fontId="29" fillId="0" borderId="0" xfId="0" applyNumberFormat="1" applyFont="1" applyFill="1" applyBorder="1" applyAlignment="1" applyProtection="1"/>
    <xf numFmtId="0" fontId="15" fillId="9" borderId="36" xfId="3" applyNumberFormat="1" applyFont="1" applyFill="1" applyBorder="1" applyAlignment="1" applyProtection="1">
      <alignment horizontal="center" vertical="center" wrapText="1" shrinkToFit="1"/>
    </xf>
    <xf numFmtId="0" fontId="15" fillId="9" borderId="36" xfId="3" applyNumberFormat="1" applyFont="1" applyFill="1" applyBorder="1" applyAlignment="1" applyProtection="1">
      <alignment horizontal="center" vertical="center"/>
    </xf>
    <xf numFmtId="0" fontId="15" fillId="9" borderId="36" xfId="3" applyNumberFormat="1" applyFont="1" applyFill="1" applyBorder="1" applyAlignment="1" applyProtection="1">
      <alignment horizontal="center" vertical="center" shrinkToFit="1"/>
    </xf>
    <xf numFmtId="0" fontId="15" fillId="9" borderId="38" xfId="3" applyNumberFormat="1" applyFont="1" applyFill="1" applyBorder="1" applyAlignment="1" applyProtection="1">
      <alignment horizontal="center" vertical="center" shrinkToFit="1"/>
    </xf>
    <xf numFmtId="0" fontId="15" fillId="9" borderId="38" xfId="3" applyNumberFormat="1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29" fillId="0" borderId="0" xfId="3" applyNumberFormat="1" applyFont="1" applyFill="1" applyAlignment="1" applyProtection="1">
      <alignment horizontal="center" vertical="center" shrinkToFit="1"/>
    </xf>
    <xf numFmtId="0" fontId="42" fillId="0" borderId="0" xfId="3" applyNumberFormat="1" applyFont="1" applyAlignment="1" applyProtection="1"/>
    <xf numFmtId="0" fontId="43" fillId="0" borderId="0" xfId="3" applyNumberFormat="1" applyFont="1" applyAlignment="1" applyProtection="1">
      <alignment vertical="center"/>
    </xf>
    <xf numFmtId="0" fontId="15" fillId="9" borderId="36" xfId="3" applyNumberFormat="1" applyFont="1" applyFill="1" applyBorder="1" applyAlignment="1" applyProtection="1">
      <alignment vertical="center" shrinkToFit="1"/>
    </xf>
    <xf numFmtId="0" fontId="44" fillId="0" borderId="0" xfId="3" applyNumberFormat="1" applyFont="1" applyAlignment="1" applyProtection="1"/>
    <xf numFmtId="0" fontId="45" fillId="0" borderId="0" xfId="3" applyNumberFormat="1" applyFont="1" applyAlignment="1" applyProtection="1">
      <alignment vertical="center"/>
    </xf>
    <xf numFmtId="0" fontId="26" fillId="10" borderId="0" xfId="0" applyFont="1" applyFill="1" applyBorder="1" applyAlignment="1">
      <alignment horizontal="center" vertical="center"/>
    </xf>
    <xf numFmtId="0" fontId="24" fillId="10" borderId="0" xfId="0" applyFont="1" applyFill="1" applyBorder="1" applyAlignment="1">
      <alignment vertical="center"/>
    </xf>
    <xf numFmtId="181" fontId="44" fillId="11" borderId="0" xfId="3" applyNumberFormat="1" applyFont="1" applyFill="1" applyAlignment="1" applyProtection="1">
      <alignment horizontal="right" vertical="center"/>
      <protection hidden="1"/>
    </xf>
    <xf numFmtId="0" fontId="46" fillId="2" borderId="4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47" fillId="0" borderId="0" xfId="0" applyNumberFormat="1" applyFont="1" applyFill="1" applyBorder="1" applyAlignment="1" applyProtection="1"/>
    <xf numFmtId="0" fontId="48" fillId="0" borderId="0" xfId="0" applyNumberFormat="1" applyFont="1" applyFill="1" applyBorder="1" applyAlignment="1" applyProtection="1"/>
    <xf numFmtId="0" fontId="48" fillId="0" borderId="0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Fill="1" applyBorder="1" applyAlignment="1" applyProtection="1">
      <alignment horizontal="left" vertical="center"/>
    </xf>
    <xf numFmtId="0" fontId="48" fillId="0" borderId="0" xfId="0" applyNumberFormat="1" applyFont="1" applyFill="1" applyBorder="1" applyAlignment="1" applyProtection="1">
      <alignment horizontal="left"/>
    </xf>
    <xf numFmtId="0" fontId="48" fillId="0" borderId="0" xfId="0" applyNumberFormat="1" applyFont="1" applyFill="1" applyBorder="1" applyAlignment="1" applyProtection="1">
      <alignment horizontal="center"/>
    </xf>
    <xf numFmtId="0" fontId="3" fillId="3" borderId="4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NumberFormat="1" applyFont="1" applyFill="1" applyBorder="1" applyAlignment="1" applyProtection="1">
      <alignment horizontal="center" vertical="center" wrapText="1"/>
    </xf>
    <xf numFmtId="0" fontId="50" fillId="3" borderId="4" xfId="0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0" fontId="50" fillId="4" borderId="4" xfId="0" applyFon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>
      <alignment horizontal="center" vertical="center" wrapText="1"/>
    </xf>
    <xf numFmtId="0" fontId="47" fillId="0" borderId="4" xfId="0" applyNumberFormat="1" applyFont="1" applyFill="1" applyBorder="1" applyAlignment="1" applyProtection="1">
      <alignment horizontal="center" vertical="center"/>
    </xf>
    <xf numFmtId="0" fontId="51" fillId="0" borderId="4" xfId="0" applyFont="1" applyFill="1" applyBorder="1" applyAlignment="1">
      <alignment horizontal="center" vertical="center" wrapText="1"/>
    </xf>
    <xf numFmtId="0" fontId="52" fillId="0" borderId="4" xfId="0" applyFont="1" applyFill="1" applyBorder="1" applyAlignment="1">
      <alignment horizontal="center" vertical="center" wrapText="1"/>
    </xf>
    <xf numFmtId="0" fontId="4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4" xfId="0" applyFont="1" applyFill="1" applyBorder="1" applyAlignment="1">
      <alignment horizontal="left" vertical="center" wrapText="1"/>
    </xf>
    <xf numFmtId="49" fontId="47" fillId="0" borderId="4" xfId="0" applyNumberFormat="1" applyFont="1" applyFill="1" applyBorder="1" applyAlignment="1">
      <alignment horizontal="left" vertical="center" wrapText="1"/>
    </xf>
    <xf numFmtId="49" fontId="52" fillId="0" borderId="4" xfId="0" applyNumberFormat="1" applyFont="1" applyFill="1" applyBorder="1" applyAlignment="1">
      <alignment horizontal="left" vertical="center" wrapText="1"/>
    </xf>
    <xf numFmtId="0" fontId="3" fillId="3" borderId="42" xfId="0" applyNumberFormat="1" applyFont="1" applyFill="1" applyBorder="1" applyAlignment="1" applyProtection="1">
      <alignment horizontal="center" vertical="center" wrapText="1"/>
    </xf>
    <xf numFmtId="182" fontId="50" fillId="3" borderId="4" xfId="0" applyNumberFormat="1" applyFont="1" applyFill="1" applyBorder="1" applyAlignment="1">
      <alignment horizontal="center" vertical="center" wrapText="1"/>
    </xf>
    <xf numFmtId="182" fontId="50" fillId="4" borderId="4" xfId="0" applyNumberFormat="1" applyFont="1" applyFill="1" applyBorder="1" applyAlignment="1">
      <alignment horizontal="center" vertical="center" wrapText="1"/>
    </xf>
    <xf numFmtId="0" fontId="53" fillId="0" borderId="4" xfId="0" applyNumberFormat="1" applyFont="1" applyFill="1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0" fillId="12" borderId="0" xfId="0" applyFill="1" applyAlignment="1">
      <alignment horizontal="center" vertical="center"/>
    </xf>
    <xf numFmtId="0" fontId="49" fillId="3" borderId="0" xfId="0" applyNumberFormat="1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7" fillId="0" borderId="0" xfId="2" applyNumberFormat="1" applyFont="1" applyFill="1" applyBorder="1" applyAlignment="1" applyProtection="1">
      <alignment horizontal="center" vertical="center"/>
    </xf>
    <xf numFmtId="0" fontId="27" fillId="0" borderId="0" xfId="2" applyNumberFormat="1" applyFont="1" applyFill="1" applyBorder="1" applyAlignment="1" applyProtection="1">
      <alignment horizontal="center" vertical="center" shrinkToFit="1"/>
    </xf>
    <xf numFmtId="0" fontId="39" fillId="0" borderId="0" xfId="2" applyNumberFormat="1" applyFont="1" applyFill="1" applyBorder="1" applyAlignment="1" applyProtection="1">
      <alignment horizontal="right" vertical="center" shrinkToFit="1"/>
    </xf>
    <xf numFmtId="0" fontId="39" fillId="0" borderId="0" xfId="2" applyNumberFormat="1" applyFont="1" applyFill="1" applyAlignment="1" applyProtection="1">
      <alignment horizontal="right" vertical="center" shrinkToFit="1"/>
    </xf>
    <xf numFmtId="179" fontId="28" fillId="0" borderId="0" xfId="3" applyNumberFormat="1" applyFont="1" applyFill="1" applyAlignment="1" applyProtection="1">
      <alignment horizontal="center" vertical="center"/>
    </xf>
    <xf numFmtId="0" fontId="29" fillId="0" borderId="0" xfId="3" applyNumberFormat="1" applyFont="1" applyFill="1" applyAlignment="1" applyProtection="1">
      <alignment horizontal="center" shrinkToFit="1"/>
    </xf>
    <xf numFmtId="0" fontId="29" fillId="0" borderId="0" xfId="3" applyNumberFormat="1" applyFont="1" applyFill="1" applyAlignment="1" applyProtection="1">
      <alignment horizontal="left" shrinkToFit="1"/>
    </xf>
    <xf numFmtId="0" fontId="29" fillId="0" borderId="0" xfId="0" applyNumberFormat="1" applyFont="1" applyFill="1" applyBorder="1" applyAlignment="1" applyProtection="1">
      <alignment horizontal="left" shrinkToFit="1"/>
    </xf>
    <xf numFmtId="0" fontId="40" fillId="0" borderId="0" xfId="0" applyFont="1" applyFill="1" applyAlignment="1">
      <alignment horizontal="center" vertical="center"/>
    </xf>
    <xf numFmtId="0" fontId="30" fillId="9" borderId="35" xfId="1" applyNumberFormat="1" applyFont="1" applyFill="1" applyBorder="1" applyAlignment="1" applyProtection="1">
      <alignment horizontal="center" vertical="center"/>
    </xf>
    <xf numFmtId="0" fontId="30" fillId="9" borderId="37" xfId="1" applyNumberFormat="1" applyFont="1" applyFill="1" applyBorder="1" applyAlignment="1" applyProtection="1">
      <alignment horizontal="center" vertical="center"/>
    </xf>
    <xf numFmtId="0" fontId="31" fillId="0" borderId="39" xfId="1" applyNumberFormat="1" applyFont="1" applyFill="1" applyBorder="1" applyAlignment="1" applyProtection="1">
      <alignment horizontal="center" vertical="center"/>
    </xf>
    <xf numFmtId="0" fontId="32" fillId="0" borderId="39" xfId="1" applyNumberFormat="1" applyFont="1" applyFill="1" applyBorder="1" applyAlignment="1" applyProtection="1">
      <alignment horizontal="center" vertical="center"/>
    </xf>
    <xf numFmtId="0" fontId="30" fillId="9" borderId="36" xfId="3" applyNumberFormat="1" applyFont="1" applyFill="1" applyBorder="1" applyAlignment="1" applyProtection="1">
      <alignment horizontal="center" vertical="center" wrapText="1"/>
    </xf>
    <xf numFmtId="0" fontId="30" fillId="9" borderId="38" xfId="3" applyNumberFormat="1" applyFont="1" applyFill="1" applyBorder="1" applyAlignment="1" applyProtection="1">
      <alignment horizontal="center" vertical="center" wrapText="1"/>
    </xf>
    <xf numFmtId="0" fontId="33" fillId="0" borderId="39" xfId="3" applyNumberFormat="1" applyFont="1" applyFill="1" applyBorder="1" applyAlignment="1" applyProtection="1">
      <alignment horizontal="center" vertical="center"/>
    </xf>
    <xf numFmtId="0" fontId="37" fillId="0" borderId="39" xfId="3" applyNumberFormat="1" applyFont="1" applyFill="1" applyBorder="1" applyAlignment="1" applyProtection="1">
      <alignment horizontal="center" vertical="center"/>
    </xf>
    <xf numFmtId="0" fontId="35" fillId="0" borderId="39" xfId="3" applyNumberFormat="1" applyFont="1" applyFill="1" applyBorder="1" applyAlignment="1" applyProtection="1">
      <alignment horizontal="center" vertical="center" shrinkToFit="1"/>
    </xf>
    <xf numFmtId="0" fontId="35" fillId="0" borderId="39" xfId="3" applyNumberFormat="1" applyFont="1" applyFill="1" applyBorder="1" applyAlignment="1" applyProtection="1">
      <alignment horizontal="center" vertical="center"/>
    </xf>
    <xf numFmtId="2" fontId="35" fillId="0" borderId="39" xfId="3" applyNumberFormat="1" applyFont="1" applyFill="1" applyBorder="1" applyAlignment="1" applyProtection="1">
      <alignment horizontal="center" vertical="center" shrinkToFit="1"/>
    </xf>
    <xf numFmtId="0" fontId="15" fillId="9" borderId="40" xfId="3" applyNumberFormat="1" applyFont="1" applyFill="1" applyBorder="1" applyAlignment="1" applyProtection="1">
      <alignment horizontal="center" vertical="center"/>
    </xf>
    <xf numFmtId="0" fontId="15" fillId="9" borderId="41" xfId="3" applyNumberFormat="1" applyFont="1" applyFill="1" applyBorder="1" applyAlignment="1" applyProtection="1">
      <alignment horizontal="center" vertical="center"/>
    </xf>
    <xf numFmtId="0" fontId="34" fillId="0" borderId="39" xfId="3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7" fontId="2" fillId="3" borderId="5" xfId="0" applyNumberFormat="1" applyFont="1" applyFill="1" applyBorder="1" applyAlignment="1">
      <alignment horizontal="center" vertical="center" wrapText="1"/>
    </xf>
    <xf numFmtId="17" fontId="2" fillId="3" borderId="6" xfId="0" applyNumberFormat="1" applyFont="1" applyFill="1" applyBorder="1" applyAlignment="1">
      <alignment horizontal="center" vertical="center" wrapText="1"/>
    </xf>
    <xf numFmtId="17" fontId="2" fillId="3" borderId="7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7" fontId="2" fillId="3" borderId="4" xfId="0" applyNumberFormat="1" applyFont="1" applyFill="1" applyBorder="1" applyAlignment="1">
      <alignment horizontal="center" vertical="center" wrapText="1"/>
    </xf>
    <xf numFmtId="17" fontId="4" fillId="3" borderId="4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_考勤表" xfId="3" xr:uid="{00000000-0005-0000-0000-000031000000}"/>
    <cellStyle name="好" xfId="2" builtinId="26"/>
    <cellStyle name="输出" xfId="1" builtinId="21"/>
  </cellStyles>
  <dxfs count="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333333"/>
      </font>
      <fill>
        <patternFill patternType="solid">
          <bgColor rgb="FFB9C7DC"/>
        </patternFill>
      </fill>
    </dxf>
    <dxf>
      <font>
        <color theme="1"/>
      </font>
      <fill>
        <patternFill patternType="solid">
          <bgColor rgb="FFA3BBC6"/>
        </patternFill>
      </fill>
    </dxf>
    <dxf>
      <font>
        <color theme="1"/>
      </font>
      <fill>
        <patternFill patternType="solid">
          <bgColor rgb="FFA3BBC6"/>
        </patternFill>
      </fill>
    </dxf>
    <dxf>
      <font>
        <color rgb="FF333333"/>
      </font>
      <fill>
        <patternFill patternType="solid">
          <bgColor rgb="FFB9C7DC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&#24037;&#31243;&#31614;&#24037;!A1"/><Relationship Id="rId13" Type="http://schemas.openxmlformats.org/officeDocument/2006/relationships/hyperlink" Target="#&#32467;&#31639;&#27719;&#24635;&#32479;&#35745;!A1"/><Relationship Id="rId3" Type="http://schemas.openxmlformats.org/officeDocument/2006/relationships/hyperlink" Target="#&#24037;&#20316;&#32771;&#21220;!A1"/><Relationship Id="rId7" Type="http://schemas.openxmlformats.org/officeDocument/2006/relationships/hyperlink" Target="#&#24037;&#31243;&#31614;&#35777;!A1"/><Relationship Id="rId12" Type="http://schemas.openxmlformats.org/officeDocument/2006/relationships/hyperlink" Target="#'&#31614;&#35777;-&#24037;&#23567;&#35745;'!A1"/><Relationship Id="rId17" Type="http://schemas.openxmlformats.org/officeDocument/2006/relationships/hyperlink" Target="#&#20854;&#20182;&#23567;&#35745;!A1"/><Relationship Id="rId2" Type="http://schemas.openxmlformats.org/officeDocument/2006/relationships/hyperlink" Target="#&#26045;&#24037;&#26085;&#24535;!A1"/><Relationship Id="rId16" Type="http://schemas.openxmlformats.org/officeDocument/2006/relationships/hyperlink" Target="#&#21508;&#26045;&#24037;&#37327;&#23567;&#35745;!A1"/><Relationship Id="rId1" Type="http://schemas.openxmlformats.org/officeDocument/2006/relationships/hyperlink" Target="#&#26045;&#24037;&#20154;&#21592;&#20449;&#24687;!A1"/><Relationship Id="rId6" Type="http://schemas.openxmlformats.org/officeDocument/2006/relationships/hyperlink" Target="#&#26448;&#26009;&#24211;&#23384;!A1"/><Relationship Id="rId11" Type="http://schemas.openxmlformats.org/officeDocument/2006/relationships/hyperlink" Target="#&#21508;&#39033;&#26448;&#26009;&#23567;&#35745;!A1"/><Relationship Id="rId5" Type="http://schemas.openxmlformats.org/officeDocument/2006/relationships/hyperlink" Target="#&#26448;&#26009;&#20986;&#24211;!A1"/><Relationship Id="rId15" Type="http://schemas.openxmlformats.org/officeDocument/2006/relationships/hyperlink" Target="#&#28040;&#38450;&#26262;&#36890;&#26045;&#24037;&#36827;&#24230;!A1"/><Relationship Id="rId10" Type="http://schemas.openxmlformats.org/officeDocument/2006/relationships/hyperlink" Target="#&#20154;&#24037;&#23567;&#35745;!A1"/><Relationship Id="rId4" Type="http://schemas.openxmlformats.org/officeDocument/2006/relationships/hyperlink" Target="#&#26448;&#26009;&#20837;&#24211;!A1"/><Relationship Id="rId9" Type="http://schemas.openxmlformats.org/officeDocument/2006/relationships/hyperlink" Target="#&#28040;&#38450;&#25253;&#35686;&#26045;&#24037;&#36827;&#24230;!A1"/><Relationship Id="rId14" Type="http://schemas.openxmlformats.org/officeDocument/2006/relationships/hyperlink" Target="#&#28040;&#38450;&#27700;&#26045;&#24037;&#36827;&#24230;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3548;&#21521;&#34920;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3548;&#21521;&#34920;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3548;&#21521;&#34920;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3548;&#21521;&#34920;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3548;&#21521;&#34920;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3548;&#21521;&#34920;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3548;&#21521;&#34920;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3548;&#21521;&#34920;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3548;&#21521;&#34920;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3548;&#21521;&#34920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3548;&#21521;&#34920;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3548;&#21521;&#34920;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3548;&#21521;&#34920;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3548;&#21521;&#34920;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3548;&#21521;&#34920;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3548;&#21521;&#34920;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3548;&#21521;&#34920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9</xdr:row>
      <xdr:rowOff>2540</xdr:rowOff>
    </xdr:from>
    <xdr:to>
      <xdr:col>3</xdr:col>
      <xdr:colOff>203835</xdr:colOff>
      <xdr:row>12</xdr:row>
      <xdr:rowOff>99695</xdr:rowOff>
    </xdr:to>
    <xdr:sp macro="" textlink="">
      <xdr:nvSpPr>
        <xdr:cNvPr id="3" name="流程图: 延期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7230" y="1545590"/>
          <a:ext cx="1564005" cy="611505"/>
        </a:xfrm>
        <a:prstGeom prst="flowChartDelay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zh-CN" altLang="en-US" sz="1400" b="1">
              <a:solidFill>
                <a:schemeClr val="tx1"/>
              </a:solidFill>
            </a:rPr>
            <a:t>施工人员信息</a:t>
          </a:r>
        </a:p>
      </xdr:txBody>
    </xdr:sp>
    <xdr:clientData/>
  </xdr:twoCellAnchor>
  <xdr:twoCellAnchor>
    <xdr:from>
      <xdr:col>1</xdr:col>
      <xdr:colOff>11430</xdr:colOff>
      <xdr:row>14</xdr:row>
      <xdr:rowOff>8890</xdr:rowOff>
    </xdr:from>
    <xdr:to>
      <xdr:col>3</xdr:col>
      <xdr:colOff>203835</xdr:colOff>
      <xdr:row>17</xdr:row>
      <xdr:rowOff>106045</xdr:rowOff>
    </xdr:to>
    <xdr:sp macro="" textlink="">
      <xdr:nvSpPr>
        <xdr:cNvPr id="6" name="流程图: 延期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97230" y="2409190"/>
          <a:ext cx="1564005" cy="611505"/>
        </a:xfrm>
        <a:prstGeom prst="flowChartDelay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solidFill>
                <a:schemeClr val="tx1"/>
              </a:solidFill>
            </a:rPr>
            <a:t>施工日志</a:t>
          </a:r>
        </a:p>
      </xdr:txBody>
    </xdr:sp>
    <xdr:clientData/>
  </xdr:twoCellAnchor>
  <xdr:twoCellAnchor>
    <xdr:from>
      <xdr:col>1</xdr:col>
      <xdr:colOff>4445</xdr:colOff>
      <xdr:row>19</xdr:row>
      <xdr:rowOff>17145</xdr:rowOff>
    </xdr:from>
    <xdr:to>
      <xdr:col>3</xdr:col>
      <xdr:colOff>196850</xdr:colOff>
      <xdr:row>22</xdr:row>
      <xdr:rowOff>114300</xdr:rowOff>
    </xdr:to>
    <xdr:sp macro="" textlink="">
      <xdr:nvSpPr>
        <xdr:cNvPr id="7" name="流程图: 延期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90245" y="3274695"/>
          <a:ext cx="1564005" cy="611505"/>
        </a:xfrm>
        <a:prstGeom prst="flowChartDelay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solidFill>
                <a:schemeClr val="tx1"/>
              </a:solidFill>
            </a:rPr>
            <a:t>工作考勤</a:t>
          </a:r>
        </a:p>
      </xdr:txBody>
    </xdr:sp>
    <xdr:clientData/>
  </xdr:twoCellAnchor>
  <xdr:twoCellAnchor>
    <xdr:from>
      <xdr:col>1</xdr:col>
      <xdr:colOff>2540</xdr:colOff>
      <xdr:row>5</xdr:row>
      <xdr:rowOff>26035</xdr:rowOff>
    </xdr:from>
    <xdr:to>
      <xdr:col>3</xdr:col>
      <xdr:colOff>127000</xdr:colOff>
      <xdr:row>8</xdr:row>
      <xdr:rowOff>3175</xdr:rowOff>
    </xdr:to>
    <xdr:sp macro="" textlink="">
      <xdr:nvSpPr>
        <xdr:cNvPr id="8" name="圆角矩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88340" y="883285"/>
          <a:ext cx="1496060" cy="491490"/>
        </a:xfrm>
        <a:prstGeom prst="roundRect">
          <a:avLst/>
        </a:prstGeom>
        <a:effectLst>
          <a:innerShdw blurRad="63500" dist="50800">
            <a:prstClr val="black">
              <a:alpha val="50000"/>
            </a:prstClr>
          </a:innerShdw>
        </a:effectLst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zh-CN" altLang="en-US" sz="2400" b="1">
              <a:solidFill>
                <a:schemeClr val="tx1"/>
              </a:solidFill>
            </a:rPr>
            <a:t>日常管理</a:t>
          </a:r>
        </a:p>
      </xdr:txBody>
    </xdr:sp>
    <xdr:clientData/>
  </xdr:twoCellAnchor>
  <xdr:twoCellAnchor>
    <xdr:from>
      <xdr:col>5</xdr:col>
      <xdr:colOff>22225</xdr:colOff>
      <xdr:row>8</xdr:row>
      <xdr:rowOff>161925</xdr:rowOff>
    </xdr:from>
    <xdr:to>
      <xdr:col>7</xdr:col>
      <xdr:colOff>214630</xdr:colOff>
      <xdr:row>12</xdr:row>
      <xdr:rowOff>87630</xdr:rowOff>
    </xdr:to>
    <xdr:sp macro="" textlink="">
      <xdr:nvSpPr>
        <xdr:cNvPr id="9" name="流程图: 延期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451225" y="1533525"/>
          <a:ext cx="1564005" cy="611505"/>
        </a:xfrm>
        <a:prstGeom prst="flowChartDelay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solidFill>
                <a:schemeClr val="tx1"/>
              </a:solidFill>
            </a:rPr>
            <a:t>材料入库</a:t>
          </a:r>
        </a:p>
      </xdr:txBody>
    </xdr:sp>
    <xdr:clientData/>
  </xdr:twoCellAnchor>
  <xdr:twoCellAnchor>
    <xdr:from>
      <xdr:col>5</xdr:col>
      <xdr:colOff>22225</xdr:colOff>
      <xdr:row>13</xdr:row>
      <xdr:rowOff>168910</xdr:rowOff>
    </xdr:from>
    <xdr:to>
      <xdr:col>7</xdr:col>
      <xdr:colOff>214630</xdr:colOff>
      <xdr:row>17</xdr:row>
      <xdr:rowOff>94615</xdr:rowOff>
    </xdr:to>
    <xdr:sp macro="" textlink="">
      <xdr:nvSpPr>
        <xdr:cNvPr id="10" name="流程图: 延期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451225" y="2397760"/>
          <a:ext cx="1564005" cy="611505"/>
        </a:xfrm>
        <a:prstGeom prst="flowChartDelay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solidFill>
                <a:schemeClr val="tx1"/>
              </a:solidFill>
            </a:rPr>
            <a:t>材料出库</a:t>
          </a:r>
        </a:p>
      </xdr:txBody>
    </xdr:sp>
    <xdr:clientData/>
  </xdr:twoCellAnchor>
  <xdr:twoCellAnchor>
    <xdr:from>
      <xdr:col>5</xdr:col>
      <xdr:colOff>15240</xdr:colOff>
      <xdr:row>19</xdr:row>
      <xdr:rowOff>5080</xdr:rowOff>
    </xdr:from>
    <xdr:to>
      <xdr:col>7</xdr:col>
      <xdr:colOff>207645</xdr:colOff>
      <xdr:row>22</xdr:row>
      <xdr:rowOff>102235</xdr:rowOff>
    </xdr:to>
    <xdr:sp macro="" textlink="">
      <xdr:nvSpPr>
        <xdr:cNvPr id="11" name="流程图: 延期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444240" y="3262630"/>
          <a:ext cx="1564005" cy="611505"/>
        </a:xfrm>
        <a:prstGeom prst="flowChartDelay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solidFill>
                <a:schemeClr val="tx1"/>
              </a:solidFill>
            </a:rPr>
            <a:t>材料库存</a:t>
          </a:r>
        </a:p>
      </xdr:txBody>
    </xdr:sp>
    <xdr:clientData/>
  </xdr:twoCellAnchor>
  <xdr:twoCellAnchor>
    <xdr:from>
      <xdr:col>5</xdr:col>
      <xdr:colOff>13335</xdr:colOff>
      <xdr:row>5</xdr:row>
      <xdr:rowOff>12065</xdr:rowOff>
    </xdr:from>
    <xdr:to>
      <xdr:col>7</xdr:col>
      <xdr:colOff>137795</xdr:colOff>
      <xdr:row>7</xdr:row>
      <xdr:rowOff>160655</xdr:rowOff>
    </xdr:to>
    <xdr:sp macro="" textlink="">
      <xdr:nvSpPr>
        <xdr:cNvPr id="12" name="圆角矩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442335" y="869315"/>
          <a:ext cx="1496060" cy="491490"/>
        </a:xfrm>
        <a:prstGeom prst="roundRect">
          <a:avLst/>
        </a:prstGeom>
        <a:effectLst>
          <a:innerShdw blurRad="63500" dist="50800">
            <a:prstClr val="black">
              <a:alpha val="50000"/>
            </a:prstClr>
          </a:innerShdw>
        </a:effectLst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2400" b="1">
              <a:solidFill>
                <a:schemeClr val="tx1"/>
              </a:solidFill>
            </a:rPr>
            <a:t>材料管理</a:t>
          </a:r>
        </a:p>
      </xdr:txBody>
    </xdr:sp>
    <xdr:clientData/>
  </xdr:twoCellAnchor>
  <xdr:twoCellAnchor>
    <xdr:from>
      <xdr:col>9</xdr:col>
      <xdr:colOff>16510</xdr:colOff>
      <xdr:row>9</xdr:row>
      <xdr:rowOff>9525</xdr:rowOff>
    </xdr:from>
    <xdr:to>
      <xdr:col>11</xdr:col>
      <xdr:colOff>208915</xdr:colOff>
      <xdr:row>12</xdr:row>
      <xdr:rowOff>106680</xdr:rowOff>
    </xdr:to>
    <xdr:sp macro="" textlink="">
      <xdr:nvSpPr>
        <xdr:cNvPr id="13" name="流程图: 延期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188710" y="1552575"/>
          <a:ext cx="1564005" cy="611505"/>
        </a:xfrm>
        <a:prstGeom prst="flowChartDelay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solidFill>
                <a:schemeClr val="tx1"/>
              </a:solidFill>
            </a:rPr>
            <a:t>工程签证</a:t>
          </a:r>
        </a:p>
      </xdr:txBody>
    </xdr:sp>
    <xdr:clientData/>
  </xdr:twoCellAnchor>
  <xdr:twoCellAnchor>
    <xdr:from>
      <xdr:col>9</xdr:col>
      <xdr:colOff>16510</xdr:colOff>
      <xdr:row>14</xdr:row>
      <xdr:rowOff>17145</xdr:rowOff>
    </xdr:from>
    <xdr:to>
      <xdr:col>11</xdr:col>
      <xdr:colOff>208915</xdr:colOff>
      <xdr:row>17</xdr:row>
      <xdr:rowOff>114300</xdr:rowOff>
    </xdr:to>
    <xdr:sp macro="" textlink="">
      <xdr:nvSpPr>
        <xdr:cNvPr id="14" name="流程图: 延期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188710" y="2417445"/>
          <a:ext cx="1564005" cy="611505"/>
        </a:xfrm>
        <a:prstGeom prst="flowChartDelay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solidFill>
                <a:schemeClr val="tx1"/>
              </a:solidFill>
            </a:rPr>
            <a:t>工程签工</a:t>
          </a:r>
        </a:p>
      </xdr:txBody>
    </xdr:sp>
    <xdr:clientData/>
  </xdr:twoCellAnchor>
  <xdr:twoCellAnchor>
    <xdr:from>
      <xdr:col>9</xdr:col>
      <xdr:colOff>9525</xdr:colOff>
      <xdr:row>19</xdr:row>
      <xdr:rowOff>24130</xdr:rowOff>
    </xdr:from>
    <xdr:to>
      <xdr:col>11</xdr:col>
      <xdr:colOff>201930</xdr:colOff>
      <xdr:row>22</xdr:row>
      <xdr:rowOff>121285</xdr:rowOff>
    </xdr:to>
    <xdr:sp macro="" textlink="">
      <xdr:nvSpPr>
        <xdr:cNvPr id="15" name="流程图: 延期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181725" y="3281680"/>
          <a:ext cx="1564005" cy="611505"/>
        </a:xfrm>
        <a:prstGeom prst="flowChartDelay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solidFill>
                <a:schemeClr val="tx1"/>
              </a:solidFill>
            </a:rPr>
            <a:t>消防报警进度</a:t>
          </a:r>
        </a:p>
      </xdr:txBody>
    </xdr:sp>
    <xdr:clientData/>
  </xdr:twoCellAnchor>
  <xdr:twoCellAnchor>
    <xdr:from>
      <xdr:col>9</xdr:col>
      <xdr:colOff>9525</xdr:colOff>
      <xdr:row>5</xdr:row>
      <xdr:rowOff>31750</xdr:rowOff>
    </xdr:from>
    <xdr:to>
      <xdr:col>11</xdr:col>
      <xdr:colOff>133985</xdr:colOff>
      <xdr:row>8</xdr:row>
      <xdr:rowOff>8890</xdr:rowOff>
    </xdr:to>
    <xdr:sp macro="" textlink="">
      <xdr:nvSpPr>
        <xdr:cNvPr id="16" name="圆角矩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181725" y="889000"/>
          <a:ext cx="1496060" cy="491490"/>
        </a:xfrm>
        <a:prstGeom prst="roundRect">
          <a:avLst/>
        </a:prstGeom>
        <a:effectLst>
          <a:innerShdw blurRad="63500" dist="50800">
            <a:prstClr val="black">
              <a:alpha val="50000"/>
            </a:prstClr>
          </a:innerShdw>
        </a:effectLst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2400" b="1">
              <a:solidFill>
                <a:schemeClr val="tx1"/>
              </a:solidFill>
            </a:rPr>
            <a:t>施工过程</a:t>
          </a:r>
        </a:p>
      </xdr:txBody>
    </xdr:sp>
    <xdr:clientData/>
  </xdr:twoCellAnchor>
  <xdr:twoCellAnchor>
    <xdr:from>
      <xdr:col>13</xdr:col>
      <xdr:colOff>10795</xdr:colOff>
      <xdr:row>9</xdr:row>
      <xdr:rowOff>5715</xdr:rowOff>
    </xdr:from>
    <xdr:to>
      <xdr:col>15</xdr:col>
      <xdr:colOff>203200</xdr:colOff>
      <xdr:row>12</xdr:row>
      <xdr:rowOff>102870</xdr:rowOff>
    </xdr:to>
    <xdr:sp macro="" textlink="">
      <xdr:nvSpPr>
        <xdr:cNvPr id="17" name="流程图: 延期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8926195" y="1548765"/>
          <a:ext cx="1564005" cy="611505"/>
        </a:xfrm>
        <a:prstGeom prst="flowChartDelay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solidFill>
                <a:schemeClr val="tx1"/>
              </a:solidFill>
            </a:rPr>
            <a:t>人工小计</a:t>
          </a:r>
        </a:p>
      </xdr:txBody>
    </xdr:sp>
    <xdr:clientData/>
  </xdr:twoCellAnchor>
  <xdr:twoCellAnchor>
    <xdr:from>
      <xdr:col>13</xdr:col>
      <xdr:colOff>10795</xdr:colOff>
      <xdr:row>14</xdr:row>
      <xdr:rowOff>11430</xdr:rowOff>
    </xdr:from>
    <xdr:to>
      <xdr:col>15</xdr:col>
      <xdr:colOff>203200</xdr:colOff>
      <xdr:row>17</xdr:row>
      <xdr:rowOff>108585</xdr:rowOff>
    </xdr:to>
    <xdr:sp macro="" textlink="">
      <xdr:nvSpPr>
        <xdr:cNvPr id="18" name="流程图: 延期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926195" y="2411730"/>
          <a:ext cx="1564005" cy="611505"/>
        </a:xfrm>
        <a:prstGeom prst="flowChartDelay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solidFill>
                <a:schemeClr val="tx1"/>
              </a:solidFill>
            </a:rPr>
            <a:t>各项材料小计</a:t>
          </a:r>
        </a:p>
      </xdr:txBody>
    </xdr:sp>
    <xdr:clientData/>
  </xdr:twoCellAnchor>
  <xdr:twoCellAnchor>
    <xdr:from>
      <xdr:col>13</xdr:col>
      <xdr:colOff>5080</xdr:colOff>
      <xdr:row>19</xdr:row>
      <xdr:rowOff>17780</xdr:rowOff>
    </xdr:from>
    <xdr:to>
      <xdr:col>15</xdr:col>
      <xdr:colOff>197485</xdr:colOff>
      <xdr:row>22</xdr:row>
      <xdr:rowOff>114935</xdr:rowOff>
    </xdr:to>
    <xdr:sp macro="" textlink="">
      <xdr:nvSpPr>
        <xdr:cNvPr id="19" name="流程图: 延期 1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920480" y="3275330"/>
          <a:ext cx="1564005" cy="611505"/>
        </a:xfrm>
        <a:prstGeom prst="flowChartDelay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solidFill>
                <a:schemeClr val="tx1"/>
              </a:solidFill>
            </a:rPr>
            <a:t>签证</a:t>
          </a:r>
          <a:r>
            <a:rPr lang="en-US" altLang="zh-CN" sz="1400" b="1">
              <a:solidFill>
                <a:schemeClr val="tx1"/>
              </a:solidFill>
            </a:rPr>
            <a:t>/</a:t>
          </a:r>
          <a:r>
            <a:rPr lang="zh-CN" altLang="en-US" sz="1400" b="1">
              <a:solidFill>
                <a:schemeClr val="tx1"/>
              </a:solidFill>
            </a:rPr>
            <a:t>工小计</a:t>
          </a:r>
        </a:p>
      </xdr:txBody>
    </xdr:sp>
    <xdr:clientData/>
  </xdr:twoCellAnchor>
  <xdr:twoCellAnchor>
    <xdr:from>
      <xdr:col>13</xdr:col>
      <xdr:colOff>5080</xdr:colOff>
      <xdr:row>5</xdr:row>
      <xdr:rowOff>26035</xdr:rowOff>
    </xdr:from>
    <xdr:to>
      <xdr:col>15</xdr:col>
      <xdr:colOff>129540</xdr:colOff>
      <xdr:row>8</xdr:row>
      <xdr:rowOff>3175</xdr:rowOff>
    </xdr:to>
    <xdr:sp macro="" textlink="">
      <xdr:nvSpPr>
        <xdr:cNvPr id="20" name="圆角矩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920480" y="883285"/>
          <a:ext cx="1496060" cy="491490"/>
        </a:xfrm>
        <a:prstGeom prst="roundRect">
          <a:avLst/>
        </a:prstGeom>
        <a:effectLst>
          <a:innerShdw blurRad="63500" dist="50800">
            <a:prstClr val="black">
              <a:alpha val="50000"/>
            </a:prstClr>
          </a:innerShdw>
        </a:effectLst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2400" b="1">
              <a:solidFill>
                <a:schemeClr val="tx1"/>
              </a:solidFill>
            </a:rPr>
            <a:t>完工结算</a:t>
          </a:r>
        </a:p>
      </xdr:txBody>
    </xdr:sp>
    <xdr:clientData/>
  </xdr:twoCellAnchor>
  <xdr:twoCellAnchor>
    <xdr:from>
      <xdr:col>16</xdr:col>
      <xdr:colOff>14605</xdr:colOff>
      <xdr:row>5</xdr:row>
      <xdr:rowOff>35560</xdr:rowOff>
    </xdr:from>
    <xdr:to>
      <xdr:col>18</xdr:col>
      <xdr:colOff>1270</xdr:colOff>
      <xdr:row>32</xdr:row>
      <xdr:rowOff>168910</xdr:rowOff>
    </xdr:to>
    <xdr:sp macro="" textlink="">
      <xdr:nvSpPr>
        <xdr:cNvPr id="21" name="六边形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987405" y="892810"/>
          <a:ext cx="1358265" cy="4762500"/>
        </a:xfrm>
        <a:prstGeom prst="hexagon">
          <a:avLst/>
        </a:prstGeom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 anchorCtr="0">
          <a:scene3d>
            <a:camera prst="orthographicFront"/>
            <a:lightRig rig="threePt" dir="t"/>
          </a:scene3d>
        </a:bodyPr>
        <a:lstStyle/>
        <a:p>
          <a:pPr algn="ctr"/>
          <a:r>
            <a:rPr lang="zh-CN" altLang="en-US" sz="18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结</a:t>
          </a:r>
        </a:p>
        <a:p>
          <a:pPr algn="ctr"/>
          <a:r>
            <a:rPr lang="zh-CN" altLang="en-US" sz="18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算</a:t>
          </a:r>
        </a:p>
        <a:p>
          <a:pPr algn="ctr"/>
          <a:r>
            <a:rPr lang="zh-CN" altLang="en-US" sz="18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汇</a:t>
          </a:r>
        </a:p>
        <a:p>
          <a:pPr algn="ctr"/>
          <a:r>
            <a:rPr lang="zh-CN" altLang="en-US" sz="18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总</a:t>
          </a:r>
        </a:p>
        <a:p>
          <a:pPr algn="ctr"/>
          <a:r>
            <a:rPr lang="zh-CN" altLang="en-US" sz="18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统</a:t>
          </a:r>
        </a:p>
        <a:p>
          <a:pPr algn="ctr"/>
          <a:r>
            <a:rPr lang="zh-CN" altLang="en-US" sz="18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计</a:t>
          </a:r>
        </a:p>
      </xdr:txBody>
    </xdr:sp>
    <xdr:clientData/>
  </xdr:twoCellAnchor>
  <xdr:twoCellAnchor>
    <xdr:from>
      <xdr:col>2</xdr:col>
      <xdr:colOff>105410</xdr:colOff>
      <xdr:row>1</xdr:row>
      <xdr:rowOff>10160</xdr:rowOff>
    </xdr:from>
    <xdr:to>
      <xdr:col>14</xdr:col>
      <xdr:colOff>74930</xdr:colOff>
      <xdr:row>4</xdr:row>
      <xdr:rowOff>20955</xdr:rowOff>
    </xdr:to>
    <xdr:sp macro="" textlink="">
      <xdr:nvSpPr>
        <xdr:cNvPr id="24" name="对角圆角矩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477010" y="181610"/>
          <a:ext cx="8199120" cy="525145"/>
        </a:xfrm>
        <a:prstGeom prst="round2DiagRect">
          <a:avLst/>
        </a:prstGeom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zh-CN" altLang="en-US" sz="32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消</a:t>
          </a:r>
          <a:r>
            <a:rPr lang="en-US" altLang="zh-CN" sz="32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 </a:t>
          </a:r>
          <a:r>
            <a:rPr lang="zh-CN" altLang="en-US" sz="32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防</a:t>
          </a:r>
          <a:r>
            <a:rPr lang="en-US" altLang="zh-CN" sz="32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 </a:t>
          </a:r>
          <a:r>
            <a:rPr lang="zh-CN" altLang="en-US" sz="32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施</a:t>
          </a:r>
          <a:r>
            <a:rPr lang="en-US" altLang="zh-CN" sz="32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 </a:t>
          </a:r>
          <a:r>
            <a:rPr lang="zh-CN" altLang="en-US" sz="32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工</a:t>
          </a:r>
          <a:r>
            <a:rPr lang="en-US" altLang="zh-CN" sz="32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 </a:t>
          </a:r>
          <a:r>
            <a:rPr lang="zh-CN" altLang="en-US" sz="32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管</a:t>
          </a:r>
          <a:r>
            <a:rPr lang="en-US" altLang="zh-CN" sz="32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 </a:t>
          </a:r>
          <a:r>
            <a:rPr lang="zh-CN" altLang="en-US" sz="32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理</a:t>
          </a:r>
          <a:r>
            <a:rPr lang="en-US" altLang="zh-CN" sz="32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 </a:t>
          </a:r>
          <a:r>
            <a:rPr lang="zh-CN" altLang="en-US" sz="32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系</a:t>
          </a:r>
          <a:r>
            <a:rPr lang="en-US" altLang="zh-CN" sz="32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 </a:t>
          </a:r>
          <a:r>
            <a:rPr lang="zh-CN" altLang="en-US" sz="32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统</a:t>
          </a:r>
        </a:p>
      </xdr:txBody>
    </xdr:sp>
    <xdr:clientData/>
  </xdr:twoCellAnchor>
  <xdr:twoCellAnchor>
    <xdr:from>
      <xdr:col>9</xdr:col>
      <xdr:colOff>5080</xdr:colOff>
      <xdr:row>24</xdr:row>
      <xdr:rowOff>19685</xdr:rowOff>
    </xdr:from>
    <xdr:to>
      <xdr:col>11</xdr:col>
      <xdr:colOff>197485</xdr:colOff>
      <xdr:row>27</xdr:row>
      <xdr:rowOff>116840</xdr:rowOff>
    </xdr:to>
    <xdr:sp macro="" textlink="">
      <xdr:nvSpPr>
        <xdr:cNvPr id="2" name="流程图: 延期 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77280" y="4134485"/>
          <a:ext cx="1564005" cy="611505"/>
        </a:xfrm>
        <a:prstGeom prst="flowChartDelay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solidFill>
                <a:schemeClr val="tx1"/>
              </a:solidFill>
            </a:rPr>
            <a:t>消防水进度</a:t>
          </a:r>
        </a:p>
      </xdr:txBody>
    </xdr:sp>
    <xdr:clientData/>
  </xdr:twoCellAnchor>
  <xdr:twoCellAnchor>
    <xdr:from>
      <xdr:col>8</xdr:col>
      <xdr:colOff>677545</xdr:colOff>
      <xdr:row>29</xdr:row>
      <xdr:rowOff>0</xdr:rowOff>
    </xdr:from>
    <xdr:to>
      <xdr:col>11</xdr:col>
      <xdr:colOff>184150</xdr:colOff>
      <xdr:row>32</xdr:row>
      <xdr:rowOff>97155</xdr:rowOff>
    </xdr:to>
    <xdr:sp macro="" textlink="">
      <xdr:nvSpPr>
        <xdr:cNvPr id="4" name="流程图: 延期 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163945" y="4972050"/>
          <a:ext cx="1564005" cy="611505"/>
        </a:xfrm>
        <a:prstGeom prst="flowChartDelay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solidFill>
                <a:schemeClr val="tx1"/>
              </a:solidFill>
            </a:rPr>
            <a:t>消防暖通进度</a:t>
          </a:r>
        </a:p>
      </xdr:txBody>
    </xdr:sp>
    <xdr:clientData/>
  </xdr:twoCellAnchor>
  <xdr:twoCellAnchor>
    <xdr:from>
      <xdr:col>13</xdr:col>
      <xdr:colOff>12065</xdr:colOff>
      <xdr:row>24</xdr:row>
      <xdr:rowOff>13335</xdr:rowOff>
    </xdr:from>
    <xdr:to>
      <xdr:col>15</xdr:col>
      <xdr:colOff>204470</xdr:colOff>
      <xdr:row>27</xdr:row>
      <xdr:rowOff>110490</xdr:rowOff>
    </xdr:to>
    <xdr:sp macro="" textlink="">
      <xdr:nvSpPr>
        <xdr:cNvPr id="23" name="流程图: 延期 22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8927465" y="4128135"/>
          <a:ext cx="1564005" cy="611505"/>
        </a:xfrm>
        <a:prstGeom prst="flowChartDelay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solidFill>
                <a:schemeClr val="tx1"/>
              </a:solidFill>
            </a:rPr>
            <a:t>各施工量小计</a:t>
          </a:r>
        </a:p>
      </xdr:txBody>
    </xdr:sp>
    <xdr:clientData/>
  </xdr:twoCellAnchor>
  <xdr:twoCellAnchor>
    <xdr:from>
      <xdr:col>13</xdr:col>
      <xdr:colOff>5715</xdr:colOff>
      <xdr:row>28</xdr:row>
      <xdr:rowOff>168910</xdr:rowOff>
    </xdr:from>
    <xdr:to>
      <xdr:col>15</xdr:col>
      <xdr:colOff>198120</xdr:colOff>
      <xdr:row>32</xdr:row>
      <xdr:rowOff>94615</xdr:rowOff>
    </xdr:to>
    <xdr:sp macro="" textlink="">
      <xdr:nvSpPr>
        <xdr:cNvPr id="25" name="流程图: 延期 2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8921115" y="4969510"/>
          <a:ext cx="1564005" cy="611505"/>
        </a:xfrm>
        <a:prstGeom prst="flowChartDelay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400" b="1">
              <a:solidFill>
                <a:schemeClr val="tx1"/>
              </a:solidFill>
            </a:rPr>
            <a:t>其他小计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74295</xdr:colOff>
      <xdr:row>1</xdr:row>
      <xdr:rowOff>179070</xdr:rowOff>
    </xdr:to>
    <xdr:pic>
      <xdr:nvPicPr>
        <xdr:cNvPr id="2" name="图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5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74295</xdr:colOff>
      <xdr:row>1</xdr:row>
      <xdr:rowOff>179070</xdr:rowOff>
    </xdr:to>
    <xdr:pic>
      <xdr:nvPicPr>
        <xdr:cNvPr id="2" name="图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5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74295</xdr:colOff>
      <xdr:row>1</xdr:row>
      <xdr:rowOff>179070</xdr:rowOff>
    </xdr:to>
    <xdr:pic>
      <xdr:nvPicPr>
        <xdr:cNvPr id="2" name="图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5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539750</xdr:colOff>
      <xdr:row>0</xdr:row>
      <xdr:rowOff>535305</xdr:rowOff>
    </xdr:to>
    <xdr:pic>
      <xdr:nvPicPr>
        <xdr:cNvPr id="2" name="图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5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</xdr:colOff>
      <xdr:row>0</xdr:row>
      <xdr:rowOff>535305</xdr:rowOff>
    </xdr:to>
    <xdr:pic>
      <xdr:nvPicPr>
        <xdr:cNvPr id="2" name="图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</xdr:colOff>
      <xdr:row>0</xdr:row>
      <xdr:rowOff>535305</xdr:rowOff>
    </xdr:to>
    <xdr:pic>
      <xdr:nvPicPr>
        <xdr:cNvPr id="4" name="图片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5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539750</xdr:colOff>
      <xdr:row>0</xdr:row>
      <xdr:rowOff>535305</xdr:rowOff>
    </xdr:to>
    <xdr:pic>
      <xdr:nvPicPr>
        <xdr:cNvPr id="2" name="图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539750</xdr:colOff>
      <xdr:row>0</xdr:row>
      <xdr:rowOff>535305</xdr:rowOff>
    </xdr:to>
    <xdr:pic>
      <xdr:nvPicPr>
        <xdr:cNvPr id="3" name="图片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5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539750</xdr:colOff>
      <xdr:row>0</xdr:row>
      <xdr:rowOff>535305</xdr:rowOff>
    </xdr:to>
    <xdr:pic>
      <xdr:nvPicPr>
        <xdr:cNvPr id="2" name="图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539750</xdr:colOff>
      <xdr:row>0</xdr:row>
      <xdr:rowOff>535305</xdr:rowOff>
    </xdr:to>
    <xdr:pic>
      <xdr:nvPicPr>
        <xdr:cNvPr id="3" name="图片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5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539750</xdr:colOff>
      <xdr:row>0</xdr:row>
      <xdr:rowOff>535305</xdr:rowOff>
    </xdr:to>
    <xdr:pic>
      <xdr:nvPicPr>
        <xdr:cNvPr id="2" name="图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539750</xdr:colOff>
      <xdr:row>0</xdr:row>
      <xdr:rowOff>535305</xdr:rowOff>
    </xdr:to>
    <xdr:pic>
      <xdr:nvPicPr>
        <xdr:cNvPr id="3" name="图片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5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539750</xdr:colOff>
      <xdr:row>0</xdr:row>
      <xdr:rowOff>535305</xdr:rowOff>
    </xdr:to>
    <xdr:pic>
      <xdr:nvPicPr>
        <xdr:cNvPr id="2" name="图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539750</xdr:colOff>
      <xdr:row>0</xdr:row>
      <xdr:rowOff>535305</xdr:rowOff>
    </xdr:to>
    <xdr:pic>
      <xdr:nvPicPr>
        <xdr:cNvPr id="3" name="图片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539750</xdr:colOff>
      <xdr:row>0</xdr:row>
      <xdr:rowOff>535305</xdr:rowOff>
    </xdr:to>
    <xdr:pic>
      <xdr:nvPicPr>
        <xdr:cNvPr id="4" name="图片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5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</xdr:colOff>
      <xdr:row>0</xdr:row>
      <xdr:rowOff>1905</xdr:rowOff>
    </xdr:from>
    <xdr:to>
      <xdr:col>0</xdr:col>
      <xdr:colOff>544195</xdr:colOff>
      <xdr:row>0</xdr:row>
      <xdr:rowOff>541020</xdr:rowOff>
    </xdr:to>
    <xdr:pic>
      <xdr:nvPicPr>
        <xdr:cNvPr id="2" name="图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" y="1905"/>
          <a:ext cx="542290" cy="539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549275</xdr:colOff>
      <xdr:row>0</xdr:row>
      <xdr:rowOff>549275</xdr:rowOff>
    </xdr:to>
    <xdr:pic>
      <xdr:nvPicPr>
        <xdr:cNvPr id="2" name="图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525"/>
          <a:ext cx="539750" cy="539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539750</xdr:colOff>
      <xdr:row>0</xdr:row>
      <xdr:rowOff>546735</xdr:rowOff>
    </xdr:to>
    <xdr:pic>
      <xdr:nvPicPr>
        <xdr:cNvPr id="2" name="图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525" y="0"/>
          <a:ext cx="539750" cy="546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</xdr:colOff>
      <xdr:row>0</xdr:row>
      <xdr:rowOff>539115</xdr:rowOff>
    </xdr:to>
    <xdr:pic>
      <xdr:nvPicPr>
        <xdr:cNvPr id="2" name="图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</xdr:colOff>
      <xdr:row>0</xdr:row>
      <xdr:rowOff>535305</xdr:rowOff>
    </xdr:to>
    <xdr:pic>
      <xdr:nvPicPr>
        <xdr:cNvPr id="3" name="图片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</xdr:colOff>
      <xdr:row>0</xdr:row>
      <xdr:rowOff>535305</xdr:rowOff>
    </xdr:to>
    <xdr:pic>
      <xdr:nvPicPr>
        <xdr:cNvPr id="4" name="图片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5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</xdr:colOff>
      <xdr:row>0</xdr:row>
      <xdr:rowOff>539115</xdr:rowOff>
    </xdr:to>
    <xdr:pic>
      <xdr:nvPicPr>
        <xdr:cNvPr id="2" name="图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</xdr:colOff>
      <xdr:row>0</xdr:row>
      <xdr:rowOff>535305</xdr:rowOff>
    </xdr:to>
    <xdr:pic>
      <xdr:nvPicPr>
        <xdr:cNvPr id="3" name="图片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</xdr:colOff>
      <xdr:row>0</xdr:row>
      <xdr:rowOff>535305</xdr:rowOff>
    </xdr:to>
    <xdr:pic>
      <xdr:nvPicPr>
        <xdr:cNvPr id="4" name="图片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5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</xdr:colOff>
      <xdr:row>0</xdr:row>
      <xdr:rowOff>535305</xdr:rowOff>
    </xdr:to>
    <xdr:pic>
      <xdr:nvPicPr>
        <xdr:cNvPr id="2" name="图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5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539750</xdr:colOff>
      <xdr:row>0</xdr:row>
      <xdr:rowOff>535305</xdr:rowOff>
    </xdr:to>
    <xdr:pic>
      <xdr:nvPicPr>
        <xdr:cNvPr id="6" name="图片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5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539750</xdr:colOff>
      <xdr:row>0</xdr:row>
      <xdr:rowOff>535305</xdr:rowOff>
    </xdr:to>
    <xdr:pic>
      <xdr:nvPicPr>
        <xdr:cNvPr id="6" name="图片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750" cy="535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ehi2813528135\Documents\&#32771;&#21220;&#34920;-&#33258;&#21160;&#32479;&#35745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考勤表"/>
      <sheetName val="数据设置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zoomScale="115" zoomScaleNormal="115" workbookViewId="0">
      <selection sqref="A1:V36"/>
    </sheetView>
  </sheetViews>
  <sheetFormatPr defaultColWidth="9" defaultRowHeight="13.5"/>
  <cols>
    <col min="1" max="16384" width="9" style="95"/>
  </cols>
  <sheetData>
    <row r="1" spans="1:22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1:2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</row>
    <row r="4" spans="1:22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</row>
    <row r="5" spans="1:22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</row>
    <row r="6" spans="1:22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</row>
    <row r="7" spans="1:22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</row>
    <row r="8" spans="1:2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</row>
    <row r="9" spans="1:22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</row>
    <row r="10" spans="1:22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</row>
    <row r="11" spans="1:22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</row>
    <row r="12" spans="1:22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</row>
    <row r="13" spans="1:22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</row>
    <row r="14" spans="1:22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1:22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</row>
    <row r="16" spans="1:22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1:22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</row>
    <row r="18" spans="1:2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</row>
    <row r="19" spans="1:22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</row>
    <row r="20" spans="1:22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</row>
    <row r="21" spans="1:22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</row>
    <row r="22" spans="1:22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1:22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</row>
    <row r="24" spans="1:22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</row>
    <row r="25" spans="1:22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</row>
    <row r="26" spans="1:22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</row>
    <row r="27" spans="1:22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</row>
    <row r="28" spans="1:22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</row>
    <row r="29" spans="1:22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</row>
    <row r="30" spans="1:22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</row>
    <row r="31" spans="1:22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</row>
    <row r="32" spans="1:22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</row>
    <row r="33" spans="1:22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</row>
    <row r="34" spans="1:22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</row>
    <row r="35" spans="1:22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</row>
    <row r="36" spans="1:22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</row>
  </sheetData>
  <mergeCells count="1">
    <mergeCell ref="A1:V36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7"/>
  <sheetViews>
    <sheetView topLeftCell="A4" workbookViewId="0">
      <selection activeCell="K19" sqref="K19"/>
    </sheetView>
  </sheetViews>
  <sheetFormatPr defaultColWidth="16.75" defaultRowHeight="28.15" customHeight="1"/>
  <cols>
    <col min="1" max="1" width="6.125" style="1" customWidth="1"/>
    <col min="2" max="3" width="14.375" style="1" customWidth="1"/>
    <col min="4" max="5" width="16.5" style="1" customWidth="1"/>
    <col min="6" max="6" width="10.625" style="1" customWidth="1"/>
    <col min="7" max="10" width="10.75" style="1" customWidth="1"/>
    <col min="11" max="11" width="16.625" style="1" customWidth="1"/>
    <col min="12" max="12" width="8.75" style="1" customWidth="1"/>
    <col min="13" max="13" width="6.875" style="1" customWidth="1"/>
    <col min="14" max="14" width="10.875" style="1" customWidth="1"/>
    <col min="15" max="15" width="35.375" style="1" customWidth="1"/>
  </cols>
  <sheetData>
    <row r="1" spans="1:15" ht="28.15" customHeight="1">
      <c r="A1" s="151" t="s">
        <v>176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5" ht="28.15" customHeigh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5" ht="28.15" customHeight="1">
      <c r="A3" s="149" t="s">
        <v>177</v>
      </c>
      <c r="B3" s="150"/>
      <c r="C3" s="150"/>
      <c r="D3" s="150"/>
      <c r="E3" s="150"/>
      <c r="F3" s="150"/>
      <c r="G3" s="150"/>
      <c r="H3" s="150"/>
      <c r="I3" s="22"/>
      <c r="J3" s="22"/>
      <c r="K3" s="22"/>
      <c r="L3" s="22"/>
      <c r="M3" s="149" t="s">
        <v>178</v>
      </c>
      <c r="N3" s="150"/>
      <c r="O3" s="150"/>
    </row>
    <row r="4" spans="1:15" ht="52.15" customHeight="1">
      <c r="A4" s="13" t="s">
        <v>179</v>
      </c>
      <c r="B4" s="14" t="s">
        <v>15</v>
      </c>
      <c r="C4" s="14" t="s">
        <v>180</v>
      </c>
      <c r="D4" s="15" t="s">
        <v>181</v>
      </c>
      <c r="E4" s="15" t="s">
        <v>97</v>
      </c>
      <c r="F4" s="16" t="s">
        <v>182</v>
      </c>
      <c r="G4" s="17" t="s">
        <v>183</v>
      </c>
      <c r="H4" s="17" t="s">
        <v>184</v>
      </c>
      <c r="I4" s="17" t="s">
        <v>185</v>
      </c>
      <c r="J4" s="17" t="s">
        <v>186</v>
      </c>
      <c r="K4" s="17" t="s">
        <v>187</v>
      </c>
      <c r="L4" s="17" t="s">
        <v>188</v>
      </c>
      <c r="M4" s="15" t="s">
        <v>189</v>
      </c>
      <c r="N4" s="23" t="s">
        <v>190</v>
      </c>
      <c r="O4" s="24" t="s">
        <v>191</v>
      </c>
    </row>
    <row r="5" spans="1:15" ht="28.15" customHeight="1">
      <c r="A5" s="18">
        <v>1</v>
      </c>
      <c r="B5" s="19" t="s">
        <v>192</v>
      </c>
      <c r="C5" s="19" t="s">
        <v>193</v>
      </c>
      <c r="D5" s="18">
        <v>1258</v>
      </c>
      <c r="E5" s="19" t="s">
        <v>194</v>
      </c>
      <c r="F5" s="19" t="s">
        <v>192</v>
      </c>
      <c r="G5" s="20">
        <v>43993</v>
      </c>
      <c r="H5" s="20">
        <v>44000</v>
      </c>
      <c r="I5" s="18">
        <v>40</v>
      </c>
      <c r="J5" s="18">
        <f>D5-I5</f>
        <v>1218</v>
      </c>
      <c r="K5" s="25">
        <f>I5/D5</f>
        <v>3.1796502384737697E-2</v>
      </c>
      <c r="L5" s="20">
        <v>43998</v>
      </c>
      <c r="M5" s="21" t="str">
        <f t="shared" ref="M5:M11" si="0">IF(H5&gt;=L5,"否","是")</f>
        <v>否</v>
      </c>
      <c r="N5" s="21" t="s">
        <v>195</v>
      </c>
      <c r="O5" s="21"/>
    </row>
    <row r="6" spans="1:15" ht="28.15" customHeight="1">
      <c r="A6" s="18">
        <v>2</v>
      </c>
      <c r="B6" s="19" t="s">
        <v>192</v>
      </c>
      <c r="C6" s="19" t="s">
        <v>196</v>
      </c>
      <c r="D6" s="18">
        <v>1259</v>
      </c>
      <c r="E6" s="19" t="s">
        <v>194</v>
      </c>
      <c r="F6" s="19" t="s">
        <v>192</v>
      </c>
      <c r="G6" s="20">
        <v>43994</v>
      </c>
      <c r="H6" s="20">
        <v>44001</v>
      </c>
      <c r="I6" s="18">
        <v>41</v>
      </c>
      <c r="J6" s="18">
        <f>D6-I6</f>
        <v>1218</v>
      </c>
      <c r="K6" s="25">
        <f>I6/D6</f>
        <v>3.2565528196981698E-2</v>
      </c>
      <c r="L6" s="20">
        <v>43999</v>
      </c>
      <c r="M6" s="21" t="str">
        <f t="shared" si="0"/>
        <v>否</v>
      </c>
      <c r="N6" s="21" t="s">
        <v>195</v>
      </c>
      <c r="O6" s="21"/>
    </row>
    <row r="7" spans="1:15" ht="28.15" customHeight="1">
      <c r="A7" s="18">
        <v>3</v>
      </c>
      <c r="B7" s="19"/>
      <c r="C7" s="19" t="s">
        <v>197</v>
      </c>
      <c r="D7" s="18">
        <v>1258</v>
      </c>
      <c r="E7" s="19" t="s">
        <v>194</v>
      </c>
      <c r="F7" s="21"/>
      <c r="G7" s="20">
        <v>43993</v>
      </c>
      <c r="H7" s="20">
        <v>44000</v>
      </c>
      <c r="I7" s="18">
        <v>40</v>
      </c>
      <c r="J7" s="18">
        <f t="shared" ref="J7:J11" si="1">D6-I7</f>
        <v>1219</v>
      </c>
      <c r="K7" s="25">
        <f t="shared" ref="K7:K11" si="2">I7/D6</f>
        <v>3.1771247021445598E-2</v>
      </c>
      <c r="L7" s="20">
        <v>43998</v>
      </c>
      <c r="M7" s="21" t="str">
        <f t="shared" si="0"/>
        <v>否</v>
      </c>
      <c r="N7" s="21" t="s">
        <v>195</v>
      </c>
      <c r="O7" s="21"/>
    </row>
    <row r="8" spans="1:15" ht="28.15" customHeight="1">
      <c r="A8" s="18">
        <v>4</v>
      </c>
      <c r="B8" s="19"/>
      <c r="C8" s="19" t="s">
        <v>198</v>
      </c>
      <c r="D8" s="18">
        <v>100</v>
      </c>
      <c r="E8" s="19" t="s">
        <v>199</v>
      </c>
      <c r="F8" s="21"/>
      <c r="G8" s="20">
        <v>43993</v>
      </c>
      <c r="H8" s="20">
        <v>44000</v>
      </c>
      <c r="I8" s="18">
        <v>40</v>
      </c>
      <c r="J8" s="18">
        <f t="shared" si="1"/>
        <v>1218</v>
      </c>
      <c r="K8" s="25">
        <f t="shared" si="2"/>
        <v>3.1796502384737697E-2</v>
      </c>
      <c r="L8" s="20">
        <v>43998</v>
      </c>
      <c r="M8" s="21" t="str">
        <f t="shared" si="0"/>
        <v>否</v>
      </c>
      <c r="N8" s="21" t="s">
        <v>195</v>
      </c>
      <c r="O8" s="21"/>
    </row>
    <row r="9" spans="1:15" ht="28.15" customHeight="1">
      <c r="A9" s="18">
        <v>5</v>
      </c>
      <c r="B9" s="19"/>
      <c r="C9" s="19" t="s">
        <v>200</v>
      </c>
      <c r="D9" s="18">
        <v>45</v>
      </c>
      <c r="E9" s="19" t="s">
        <v>194</v>
      </c>
      <c r="F9" s="21"/>
      <c r="G9" s="20">
        <v>43994</v>
      </c>
      <c r="H9" s="20">
        <v>44001</v>
      </c>
      <c r="I9" s="18">
        <v>41</v>
      </c>
      <c r="J9" s="18">
        <f t="shared" si="1"/>
        <v>59</v>
      </c>
      <c r="K9" s="25">
        <f t="shared" si="2"/>
        <v>0.41</v>
      </c>
      <c r="L9" s="20">
        <v>43999</v>
      </c>
      <c r="M9" s="21" t="str">
        <f t="shared" si="0"/>
        <v>否</v>
      </c>
      <c r="N9" s="21" t="s">
        <v>195</v>
      </c>
      <c r="O9" s="21"/>
    </row>
    <row r="10" spans="1:15" ht="28.15" customHeight="1">
      <c r="A10" s="18">
        <v>6</v>
      </c>
      <c r="B10" s="19"/>
      <c r="C10" s="19" t="s">
        <v>201</v>
      </c>
      <c r="D10" s="18">
        <v>100</v>
      </c>
      <c r="E10" s="19" t="s">
        <v>199</v>
      </c>
      <c r="F10" s="21"/>
      <c r="G10" s="20">
        <v>43995</v>
      </c>
      <c r="H10" s="20">
        <v>44002</v>
      </c>
      <c r="I10" s="18">
        <v>42</v>
      </c>
      <c r="J10" s="18">
        <f t="shared" si="1"/>
        <v>3</v>
      </c>
      <c r="K10" s="25">
        <f t="shared" si="2"/>
        <v>0.93333333333333302</v>
      </c>
      <c r="L10" s="20">
        <v>44000</v>
      </c>
      <c r="M10" s="21" t="str">
        <f t="shared" si="0"/>
        <v>否</v>
      </c>
      <c r="N10" s="21" t="s">
        <v>195</v>
      </c>
      <c r="O10" s="21"/>
    </row>
    <row r="11" spans="1:15" ht="28.15" customHeight="1">
      <c r="A11" s="18">
        <v>7</v>
      </c>
      <c r="B11" s="19"/>
      <c r="C11" s="19" t="s">
        <v>202</v>
      </c>
      <c r="D11" s="18">
        <v>100</v>
      </c>
      <c r="E11" s="19" t="s">
        <v>199</v>
      </c>
      <c r="F11" s="21"/>
      <c r="G11" s="20">
        <v>43996</v>
      </c>
      <c r="H11" s="20">
        <v>44003</v>
      </c>
      <c r="I11" s="18">
        <v>43</v>
      </c>
      <c r="J11" s="18">
        <f t="shared" si="1"/>
        <v>57</v>
      </c>
      <c r="K11" s="25">
        <f t="shared" si="2"/>
        <v>0.43</v>
      </c>
      <c r="L11" s="20">
        <v>44001</v>
      </c>
      <c r="M11" s="21" t="str">
        <f t="shared" si="0"/>
        <v>否</v>
      </c>
      <c r="N11" s="21" t="s">
        <v>195</v>
      </c>
      <c r="O11" s="21"/>
    </row>
    <row r="12" spans="1:15" ht="28.15" customHeight="1">
      <c r="A12" s="18">
        <v>8</v>
      </c>
      <c r="B12" s="19"/>
      <c r="C12" s="19"/>
      <c r="D12" s="18"/>
      <c r="E12" s="19"/>
      <c r="F12" s="21"/>
      <c r="G12" s="20"/>
      <c r="H12" s="20"/>
      <c r="I12" s="18"/>
      <c r="J12" s="18"/>
      <c r="K12" s="25"/>
      <c r="L12" s="20"/>
      <c r="M12" s="21"/>
      <c r="N12" s="21"/>
      <c r="O12" s="21"/>
    </row>
    <row r="13" spans="1:15" ht="28.15" customHeight="1">
      <c r="A13" s="18">
        <v>9</v>
      </c>
      <c r="B13" s="19"/>
      <c r="C13" s="19"/>
      <c r="D13" s="18"/>
      <c r="E13" s="18"/>
      <c r="F13" s="21"/>
      <c r="G13" s="20"/>
      <c r="H13" s="20"/>
      <c r="I13" s="18"/>
      <c r="J13" s="18"/>
      <c r="K13" s="25"/>
      <c r="L13" s="20"/>
      <c r="M13" s="21"/>
      <c r="N13" s="21"/>
      <c r="O13" s="21"/>
    </row>
    <row r="14" spans="1:15" ht="28.15" customHeight="1">
      <c r="A14" s="18">
        <v>10</v>
      </c>
      <c r="B14" s="19"/>
      <c r="C14" s="19"/>
      <c r="D14" s="18"/>
      <c r="E14" s="18"/>
      <c r="F14" s="21"/>
      <c r="G14" s="20"/>
      <c r="H14" s="20"/>
      <c r="I14" s="18"/>
      <c r="J14" s="18"/>
      <c r="K14" s="25"/>
      <c r="L14" s="20"/>
      <c r="M14" s="21"/>
      <c r="N14" s="21"/>
      <c r="O14" s="21"/>
    </row>
    <row r="15" spans="1:15" ht="28.15" customHeight="1">
      <c r="A15" s="18">
        <v>11</v>
      </c>
      <c r="B15" s="19"/>
      <c r="C15" s="19"/>
      <c r="D15" s="18"/>
      <c r="E15" s="18"/>
      <c r="F15" s="21"/>
      <c r="G15" s="20"/>
      <c r="H15" s="20"/>
      <c r="I15" s="18"/>
      <c r="J15" s="18"/>
      <c r="K15" s="25"/>
      <c r="L15" s="20"/>
      <c r="M15" s="21"/>
      <c r="N15" s="21"/>
      <c r="O15" s="21"/>
    </row>
    <row r="16" spans="1:15" ht="28.15" customHeight="1">
      <c r="A16" s="18">
        <v>12</v>
      </c>
      <c r="B16" s="19"/>
      <c r="C16" s="19"/>
      <c r="D16" s="18"/>
      <c r="E16" s="18"/>
      <c r="F16" s="21"/>
      <c r="G16" s="20"/>
      <c r="H16" s="20"/>
      <c r="I16" s="18"/>
      <c r="J16" s="18"/>
      <c r="K16" s="25"/>
      <c r="L16" s="20"/>
      <c r="M16" s="21"/>
      <c r="N16" s="21"/>
      <c r="O16" s="21"/>
    </row>
    <row r="17" spans="1:15" ht="28.15" customHeight="1">
      <c r="A17" s="18">
        <v>13</v>
      </c>
      <c r="B17" s="19"/>
      <c r="C17" s="19"/>
      <c r="D17" s="18"/>
      <c r="E17" s="18"/>
      <c r="F17" s="21"/>
      <c r="G17" s="20"/>
      <c r="H17" s="20"/>
      <c r="I17" s="18"/>
      <c r="J17" s="18"/>
      <c r="K17" s="25"/>
      <c r="L17" s="20"/>
      <c r="M17" s="21"/>
      <c r="N17" s="21"/>
      <c r="O17" s="21"/>
    </row>
    <row r="18" spans="1:15" ht="28.15" customHeight="1">
      <c r="A18" s="18">
        <v>14</v>
      </c>
      <c r="B18" s="19"/>
      <c r="C18" s="19"/>
      <c r="D18" s="18"/>
      <c r="E18" s="18"/>
      <c r="F18" s="21"/>
      <c r="G18" s="20"/>
      <c r="H18" s="20"/>
      <c r="I18" s="18"/>
      <c r="J18" s="18"/>
      <c r="K18" s="25"/>
      <c r="L18" s="20"/>
      <c r="M18" s="21"/>
      <c r="N18" s="21"/>
      <c r="O18" s="21"/>
    </row>
    <row r="19" spans="1:15" ht="28.15" customHeight="1">
      <c r="A19" s="18">
        <v>15</v>
      </c>
      <c r="B19" s="19"/>
      <c r="C19" s="19"/>
      <c r="D19" s="18"/>
      <c r="E19" s="18"/>
      <c r="F19" s="21"/>
      <c r="G19" s="20"/>
      <c r="H19" s="20"/>
      <c r="I19" s="18"/>
      <c r="J19" s="18"/>
      <c r="K19" s="25"/>
      <c r="L19" s="20"/>
      <c r="M19" s="21"/>
      <c r="N19" s="21"/>
      <c r="O19" s="21"/>
    </row>
    <row r="20" spans="1:15" ht="28.15" customHeight="1">
      <c r="A20" s="18">
        <v>16</v>
      </c>
      <c r="B20" s="19"/>
      <c r="C20" s="19"/>
      <c r="D20" s="18"/>
      <c r="E20" s="18"/>
      <c r="F20" s="21"/>
      <c r="G20" s="20"/>
      <c r="H20" s="20"/>
      <c r="I20" s="18"/>
      <c r="J20" s="18"/>
      <c r="K20" s="25"/>
      <c r="L20" s="20"/>
      <c r="M20" s="21"/>
      <c r="N20" s="21"/>
      <c r="O20" s="21"/>
    </row>
    <row r="21" spans="1:15" ht="28.15" customHeight="1">
      <c r="A21" s="18">
        <v>17</v>
      </c>
      <c r="B21" s="19"/>
      <c r="C21" s="19"/>
      <c r="D21" s="18"/>
      <c r="E21" s="18"/>
      <c r="F21" s="21"/>
      <c r="G21" s="20"/>
      <c r="H21" s="20"/>
      <c r="I21" s="18"/>
      <c r="J21" s="18"/>
      <c r="K21" s="25"/>
      <c r="L21" s="20"/>
      <c r="M21" s="21"/>
      <c r="N21" s="21"/>
      <c r="O21" s="21"/>
    </row>
    <row r="22" spans="1:15" ht="28.15" customHeight="1">
      <c r="A22" s="18">
        <v>18</v>
      </c>
      <c r="B22" s="19"/>
      <c r="C22" s="19"/>
      <c r="D22" s="18"/>
      <c r="E22" s="18"/>
      <c r="F22" s="21"/>
      <c r="G22" s="20"/>
      <c r="H22" s="20"/>
      <c r="I22" s="18"/>
      <c r="J22" s="18"/>
      <c r="K22" s="25"/>
      <c r="L22" s="20"/>
      <c r="M22" s="21"/>
      <c r="N22" s="21"/>
      <c r="O22" s="21"/>
    </row>
    <row r="23" spans="1:15" ht="28.15" customHeight="1">
      <c r="A23" s="18">
        <v>19</v>
      </c>
      <c r="B23" s="19"/>
      <c r="C23" s="19"/>
      <c r="D23" s="18"/>
      <c r="E23" s="18"/>
      <c r="F23" s="21"/>
      <c r="G23" s="20"/>
      <c r="H23" s="20"/>
      <c r="I23" s="18"/>
      <c r="J23" s="18"/>
      <c r="K23" s="25"/>
      <c r="L23" s="20"/>
      <c r="M23" s="21"/>
      <c r="N23" s="21"/>
      <c r="O23" s="21"/>
    </row>
    <row r="24" spans="1:15" ht="28.15" customHeight="1">
      <c r="A24" s="18">
        <v>20</v>
      </c>
      <c r="B24" s="19"/>
      <c r="C24" s="19"/>
      <c r="D24" s="18"/>
      <c r="E24" s="18"/>
      <c r="F24" s="21"/>
      <c r="G24" s="20"/>
      <c r="H24" s="20"/>
      <c r="I24" s="18"/>
      <c r="J24" s="18"/>
      <c r="K24" s="25"/>
      <c r="L24" s="20"/>
      <c r="M24" s="21"/>
      <c r="N24" s="21"/>
      <c r="O24" s="21"/>
    </row>
    <row r="25" spans="1:15" ht="28.15" customHeight="1">
      <c r="A25" s="18">
        <v>21</v>
      </c>
      <c r="B25" s="19"/>
      <c r="C25" s="19"/>
      <c r="D25" s="18"/>
      <c r="E25" s="18"/>
      <c r="F25" s="21"/>
      <c r="G25" s="20"/>
      <c r="H25" s="20"/>
      <c r="I25" s="18"/>
      <c r="J25" s="18"/>
      <c r="K25" s="25"/>
      <c r="L25" s="20"/>
      <c r="M25" s="21"/>
      <c r="N25" s="21"/>
      <c r="O25" s="21"/>
    </row>
    <row r="26" spans="1:15" ht="28.15" customHeight="1">
      <c r="A26" s="18">
        <v>22</v>
      </c>
      <c r="B26" s="19"/>
      <c r="C26" s="19"/>
      <c r="D26" s="18"/>
      <c r="E26" s="18"/>
      <c r="F26" s="21"/>
      <c r="G26" s="20"/>
      <c r="H26" s="20"/>
      <c r="I26" s="18"/>
      <c r="J26" s="18"/>
      <c r="K26" s="25"/>
      <c r="L26" s="20"/>
      <c r="M26" s="21"/>
      <c r="N26" s="21"/>
      <c r="O26" s="21"/>
    </row>
    <row r="27" spans="1:15" ht="28.15" customHeight="1">
      <c r="A27" s="18">
        <v>23</v>
      </c>
      <c r="B27" s="19"/>
      <c r="C27" s="19"/>
      <c r="D27" s="18"/>
      <c r="E27" s="18"/>
      <c r="F27" s="21"/>
      <c r="G27" s="20"/>
      <c r="H27" s="20"/>
      <c r="I27" s="18"/>
      <c r="J27" s="18"/>
      <c r="K27" s="25"/>
      <c r="L27" s="20"/>
      <c r="M27" s="21"/>
      <c r="N27" s="21"/>
      <c r="O27" s="21"/>
    </row>
  </sheetData>
  <mergeCells count="3">
    <mergeCell ref="A3:H3"/>
    <mergeCell ref="M3:O3"/>
    <mergeCell ref="A1:O2"/>
  </mergeCells>
  <conditionalFormatting sqref="K5:K2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{1D218B4B-F46E-4CEB-B942-52DD51D0A2F0}</x14:id>
        </ext>
      </extLst>
    </cfRule>
  </conditionalFormatting>
  <conditionalFormatting sqref="M5:M27">
    <cfRule type="cellIs" dxfId="2" priority="3" operator="equal">
      <formula>"是"</formula>
    </cfRule>
  </conditionalFormatting>
  <dataValidations count="1">
    <dataValidation type="list" allowBlank="1" showInputMessage="1" showErrorMessage="1" sqref="N7 N12 N5:N6 N8:N11 N13:N27 N28:N1048576" xr:uid="{00000000-0002-0000-0900-000000000000}">
      <formula1>"完美完成,完成较好,完成一般"</formula1>
    </dataValidation>
  </dataValidations>
  <pageMargins left="0.75" right="0.75" top="1" bottom="1" header="0.5" footer="0.5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D218B4B-F46E-4CEB-B942-52DD51D0A2F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K5:K27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7"/>
  <sheetViews>
    <sheetView workbookViewId="0">
      <selection sqref="A1:O2"/>
    </sheetView>
  </sheetViews>
  <sheetFormatPr defaultColWidth="16.75" defaultRowHeight="28.15" customHeight="1"/>
  <cols>
    <col min="1" max="1" width="6.125" style="1" customWidth="1"/>
    <col min="2" max="3" width="14.375" style="1" customWidth="1"/>
    <col min="4" max="5" width="16.5" style="1" customWidth="1"/>
    <col min="6" max="6" width="10.625" style="1" customWidth="1"/>
    <col min="7" max="10" width="10.75" style="1" customWidth="1"/>
    <col min="11" max="11" width="16.625" style="1" customWidth="1"/>
    <col min="12" max="12" width="8.75" style="1" customWidth="1"/>
    <col min="13" max="13" width="6.875" style="1" customWidth="1"/>
    <col min="14" max="14" width="10.875" style="1" customWidth="1"/>
    <col min="15" max="15" width="35.375" style="1" customWidth="1"/>
  </cols>
  <sheetData>
    <row r="1" spans="1:15" ht="28.15" customHeight="1">
      <c r="A1" s="151" t="s">
        <v>176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5" ht="28.15" customHeigh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5" ht="28.15" customHeight="1">
      <c r="A3" s="149" t="s">
        <v>203</v>
      </c>
      <c r="B3" s="150"/>
      <c r="C3" s="150"/>
      <c r="D3" s="150"/>
      <c r="E3" s="150"/>
      <c r="F3" s="150"/>
      <c r="G3" s="150"/>
      <c r="H3" s="150"/>
      <c r="I3" s="22"/>
      <c r="J3" s="22"/>
      <c r="K3" s="22"/>
      <c r="L3" s="22"/>
      <c r="M3" s="149" t="s">
        <v>178</v>
      </c>
      <c r="N3" s="150"/>
      <c r="O3" s="150"/>
    </row>
    <row r="4" spans="1:15" ht="52.15" customHeight="1">
      <c r="A4" s="13" t="s">
        <v>179</v>
      </c>
      <c r="B4" s="14" t="s">
        <v>15</v>
      </c>
      <c r="C4" s="14" t="s">
        <v>180</v>
      </c>
      <c r="D4" s="15" t="s">
        <v>181</v>
      </c>
      <c r="E4" s="15" t="s">
        <v>97</v>
      </c>
      <c r="F4" s="16" t="s">
        <v>182</v>
      </c>
      <c r="G4" s="17" t="s">
        <v>183</v>
      </c>
      <c r="H4" s="17" t="s">
        <v>184</v>
      </c>
      <c r="I4" s="17" t="s">
        <v>185</v>
      </c>
      <c r="J4" s="17" t="s">
        <v>186</v>
      </c>
      <c r="K4" s="17" t="s">
        <v>187</v>
      </c>
      <c r="L4" s="17" t="s">
        <v>188</v>
      </c>
      <c r="M4" s="15" t="s">
        <v>189</v>
      </c>
      <c r="N4" s="23" t="s">
        <v>190</v>
      </c>
      <c r="O4" s="24" t="s">
        <v>191</v>
      </c>
    </row>
    <row r="5" spans="1:15" ht="28.15" customHeight="1">
      <c r="A5" s="18">
        <v>1</v>
      </c>
      <c r="B5" s="19" t="s">
        <v>192</v>
      </c>
      <c r="C5" s="19" t="s">
        <v>204</v>
      </c>
      <c r="D5" s="18">
        <v>3000</v>
      </c>
      <c r="E5" s="19" t="s">
        <v>103</v>
      </c>
      <c r="F5" s="19" t="s">
        <v>192</v>
      </c>
      <c r="G5" s="20">
        <v>43993</v>
      </c>
      <c r="H5" s="20">
        <v>44000</v>
      </c>
      <c r="I5" s="18">
        <v>40</v>
      </c>
      <c r="J5" s="18">
        <f t="shared" ref="J5:J12" si="0">D5-I5</f>
        <v>2960</v>
      </c>
      <c r="K5" s="25">
        <f t="shared" ref="K5:K12" si="1">I5/D5</f>
        <v>1.3333333333333299E-2</v>
      </c>
      <c r="L5" s="20">
        <v>43998</v>
      </c>
      <c r="M5" s="21" t="str">
        <f t="shared" ref="M5:M12" si="2">IF(H5&gt;=L5,"否","是")</f>
        <v>否</v>
      </c>
      <c r="N5" s="21" t="s">
        <v>195</v>
      </c>
      <c r="O5" s="21"/>
    </row>
    <row r="6" spans="1:15" ht="28.15" customHeight="1">
      <c r="A6" s="18">
        <v>2</v>
      </c>
      <c r="B6" s="19"/>
      <c r="C6" s="19" t="s">
        <v>205</v>
      </c>
      <c r="D6" s="18">
        <v>680</v>
      </c>
      <c r="E6" s="19" t="s">
        <v>103</v>
      </c>
      <c r="F6" s="21"/>
      <c r="G6" s="20">
        <v>43993</v>
      </c>
      <c r="H6" s="20">
        <v>44000</v>
      </c>
      <c r="I6" s="18">
        <v>40</v>
      </c>
      <c r="J6" s="18">
        <f t="shared" si="0"/>
        <v>640</v>
      </c>
      <c r="K6" s="25">
        <f t="shared" si="1"/>
        <v>5.8823529411764698E-2</v>
      </c>
      <c r="L6" s="20">
        <v>43998</v>
      </c>
      <c r="M6" s="21" t="str">
        <f t="shared" si="2"/>
        <v>否</v>
      </c>
      <c r="N6" s="21" t="s">
        <v>195</v>
      </c>
      <c r="O6" s="21"/>
    </row>
    <row r="7" spans="1:15" ht="28.15" customHeight="1">
      <c r="A7" s="18">
        <v>3</v>
      </c>
      <c r="B7" s="19"/>
      <c r="C7" s="19" t="s">
        <v>206</v>
      </c>
      <c r="D7" s="18">
        <v>680</v>
      </c>
      <c r="E7" s="19" t="s">
        <v>194</v>
      </c>
      <c r="F7" s="21"/>
      <c r="G7" s="20">
        <v>43993</v>
      </c>
      <c r="H7" s="20">
        <v>44000</v>
      </c>
      <c r="I7" s="18">
        <v>40</v>
      </c>
      <c r="J7" s="18">
        <f t="shared" si="0"/>
        <v>640</v>
      </c>
      <c r="K7" s="25">
        <f t="shared" si="1"/>
        <v>5.8823529411764698E-2</v>
      </c>
      <c r="L7" s="20">
        <v>43998</v>
      </c>
      <c r="M7" s="21" t="str">
        <f t="shared" si="2"/>
        <v>否</v>
      </c>
      <c r="N7" s="21" t="s">
        <v>195</v>
      </c>
      <c r="O7" s="21"/>
    </row>
    <row r="8" spans="1:15" ht="28.15" customHeight="1">
      <c r="A8" s="18">
        <v>4</v>
      </c>
      <c r="B8" s="19"/>
      <c r="C8" s="19" t="s">
        <v>207</v>
      </c>
      <c r="D8" s="18">
        <v>680</v>
      </c>
      <c r="E8" s="19" t="s">
        <v>103</v>
      </c>
      <c r="F8" s="21"/>
      <c r="G8" s="20">
        <v>43993</v>
      </c>
      <c r="H8" s="20">
        <v>44000</v>
      </c>
      <c r="I8" s="18">
        <v>40</v>
      </c>
      <c r="J8" s="18">
        <f t="shared" si="0"/>
        <v>640</v>
      </c>
      <c r="K8" s="25">
        <f t="shared" si="1"/>
        <v>5.8823529411764698E-2</v>
      </c>
      <c r="L8" s="20">
        <v>43998</v>
      </c>
      <c r="M8" s="21" t="str">
        <f t="shared" si="2"/>
        <v>否</v>
      </c>
      <c r="N8" s="21" t="s">
        <v>195</v>
      </c>
      <c r="O8" s="21"/>
    </row>
    <row r="9" spans="1:15" ht="28.15" customHeight="1">
      <c r="A9" s="18">
        <v>5</v>
      </c>
      <c r="B9" s="19"/>
      <c r="C9" s="19" t="s">
        <v>208</v>
      </c>
      <c r="D9" s="18">
        <v>680</v>
      </c>
      <c r="E9" s="19" t="s">
        <v>103</v>
      </c>
      <c r="F9" s="21"/>
      <c r="G9" s="20">
        <v>43993</v>
      </c>
      <c r="H9" s="20">
        <v>44000</v>
      </c>
      <c r="I9" s="18">
        <v>40</v>
      </c>
      <c r="J9" s="18">
        <f t="shared" si="0"/>
        <v>640</v>
      </c>
      <c r="K9" s="25">
        <f t="shared" si="1"/>
        <v>5.8823529411764698E-2</v>
      </c>
      <c r="L9" s="20">
        <v>43998</v>
      </c>
      <c r="M9" s="21" t="str">
        <f t="shared" si="2"/>
        <v>否</v>
      </c>
      <c r="N9" s="21" t="s">
        <v>195</v>
      </c>
      <c r="O9" s="21"/>
    </row>
    <row r="10" spans="1:15" ht="28.15" customHeight="1">
      <c r="A10" s="18">
        <v>6</v>
      </c>
      <c r="B10" s="19"/>
      <c r="C10" s="19" t="s">
        <v>209</v>
      </c>
      <c r="D10" s="18">
        <v>680</v>
      </c>
      <c r="E10" s="19" t="s">
        <v>194</v>
      </c>
      <c r="F10" s="21"/>
      <c r="G10" s="20">
        <v>43993</v>
      </c>
      <c r="H10" s="20">
        <v>44000</v>
      </c>
      <c r="I10" s="18">
        <v>40</v>
      </c>
      <c r="J10" s="18">
        <f t="shared" si="0"/>
        <v>640</v>
      </c>
      <c r="K10" s="25">
        <f t="shared" si="1"/>
        <v>5.8823529411764698E-2</v>
      </c>
      <c r="L10" s="20">
        <v>43998</v>
      </c>
      <c r="M10" s="21" t="str">
        <f t="shared" si="2"/>
        <v>否</v>
      </c>
      <c r="N10" s="21" t="s">
        <v>195</v>
      </c>
      <c r="O10" s="21"/>
    </row>
    <row r="11" spans="1:15" ht="28.15" customHeight="1">
      <c r="A11" s="18">
        <v>7</v>
      </c>
      <c r="B11" s="19"/>
      <c r="C11" s="19" t="s">
        <v>210</v>
      </c>
      <c r="D11" s="18">
        <v>2</v>
      </c>
      <c r="E11" s="19" t="s">
        <v>211</v>
      </c>
      <c r="F11" s="21"/>
      <c r="G11" s="20">
        <v>43993</v>
      </c>
      <c r="H11" s="20">
        <v>44000</v>
      </c>
      <c r="I11" s="18">
        <v>40</v>
      </c>
      <c r="J11" s="18">
        <f t="shared" si="0"/>
        <v>-38</v>
      </c>
      <c r="K11" s="25">
        <f t="shared" si="1"/>
        <v>20</v>
      </c>
      <c r="L11" s="20">
        <v>43998</v>
      </c>
      <c r="M11" s="21" t="str">
        <f t="shared" si="2"/>
        <v>否</v>
      </c>
      <c r="N11" s="21" t="s">
        <v>195</v>
      </c>
      <c r="O11" s="21"/>
    </row>
    <row r="12" spans="1:15" ht="28.15" customHeight="1">
      <c r="A12" s="18">
        <v>8</v>
      </c>
      <c r="B12" s="19"/>
      <c r="C12" s="19" t="s">
        <v>212</v>
      </c>
      <c r="D12" s="18">
        <v>680</v>
      </c>
      <c r="E12" s="19" t="s">
        <v>211</v>
      </c>
      <c r="F12" s="21"/>
      <c r="G12" s="20">
        <v>43993</v>
      </c>
      <c r="H12" s="20">
        <v>44000</v>
      </c>
      <c r="I12" s="18">
        <v>40</v>
      </c>
      <c r="J12" s="18">
        <f t="shared" si="0"/>
        <v>640</v>
      </c>
      <c r="K12" s="25">
        <f t="shared" si="1"/>
        <v>5.8823529411764698E-2</v>
      </c>
      <c r="L12" s="20">
        <v>43998</v>
      </c>
      <c r="M12" s="21" t="str">
        <f t="shared" si="2"/>
        <v>否</v>
      </c>
      <c r="N12" s="21" t="s">
        <v>195</v>
      </c>
      <c r="O12" s="21"/>
    </row>
    <row r="13" spans="1:15" ht="28.15" customHeight="1">
      <c r="A13" s="18">
        <v>9</v>
      </c>
      <c r="B13" s="19"/>
      <c r="C13" s="19"/>
      <c r="D13" s="18"/>
      <c r="E13" s="18"/>
      <c r="F13" s="21"/>
      <c r="G13" s="20"/>
      <c r="H13" s="20"/>
      <c r="I13" s="18"/>
      <c r="J13" s="18"/>
      <c r="K13" s="25"/>
      <c r="L13" s="20"/>
      <c r="M13" s="21"/>
      <c r="N13" s="21"/>
      <c r="O13" s="21"/>
    </row>
    <row r="14" spans="1:15" ht="28.15" customHeight="1">
      <c r="A14" s="18">
        <v>10</v>
      </c>
      <c r="B14" s="19"/>
      <c r="C14" s="19"/>
      <c r="D14" s="18"/>
      <c r="E14" s="18"/>
      <c r="F14" s="21"/>
      <c r="G14" s="20"/>
      <c r="H14" s="20"/>
      <c r="I14" s="18"/>
      <c r="J14" s="18"/>
      <c r="K14" s="25"/>
      <c r="L14" s="20"/>
      <c r="M14" s="21"/>
      <c r="N14" s="21"/>
      <c r="O14" s="21"/>
    </row>
    <row r="15" spans="1:15" ht="28.15" customHeight="1">
      <c r="A15" s="18">
        <v>11</v>
      </c>
      <c r="B15" s="19"/>
      <c r="C15" s="19"/>
      <c r="D15" s="18"/>
      <c r="E15" s="18"/>
      <c r="F15" s="21"/>
      <c r="G15" s="20"/>
      <c r="H15" s="20"/>
      <c r="I15" s="18"/>
      <c r="J15" s="18"/>
      <c r="K15" s="25"/>
      <c r="L15" s="20"/>
      <c r="M15" s="21"/>
      <c r="N15" s="21"/>
      <c r="O15" s="21"/>
    </row>
    <row r="16" spans="1:15" ht="28.15" customHeight="1">
      <c r="A16" s="18">
        <v>12</v>
      </c>
      <c r="B16" s="19"/>
      <c r="C16" s="19"/>
      <c r="D16" s="18"/>
      <c r="E16" s="18"/>
      <c r="F16" s="21"/>
      <c r="G16" s="20"/>
      <c r="H16" s="20"/>
      <c r="I16" s="18"/>
      <c r="J16" s="18"/>
      <c r="K16" s="25"/>
      <c r="L16" s="20"/>
      <c r="M16" s="21"/>
      <c r="N16" s="21"/>
      <c r="O16" s="21"/>
    </row>
    <row r="17" spans="1:15" ht="28.15" customHeight="1">
      <c r="A17" s="18">
        <v>13</v>
      </c>
      <c r="B17" s="19"/>
      <c r="C17" s="19"/>
      <c r="D17" s="18"/>
      <c r="E17" s="18"/>
      <c r="F17" s="21"/>
      <c r="G17" s="20"/>
      <c r="H17" s="20"/>
      <c r="I17" s="18"/>
      <c r="J17" s="18"/>
      <c r="K17" s="25"/>
      <c r="L17" s="20"/>
      <c r="M17" s="21"/>
      <c r="N17" s="21"/>
      <c r="O17" s="21"/>
    </row>
    <row r="18" spans="1:15" ht="28.15" customHeight="1">
      <c r="A18" s="18">
        <v>14</v>
      </c>
      <c r="B18" s="19"/>
      <c r="C18" s="19"/>
      <c r="D18" s="18"/>
      <c r="E18" s="18"/>
      <c r="F18" s="21"/>
      <c r="G18" s="20"/>
      <c r="H18" s="20"/>
      <c r="I18" s="18"/>
      <c r="J18" s="18"/>
      <c r="K18" s="25"/>
      <c r="L18" s="20"/>
      <c r="M18" s="21"/>
      <c r="N18" s="21"/>
      <c r="O18" s="21"/>
    </row>
    <row r="19" spans="1:15" ht="28.15" customHeight="1">
      <c r="A19" s="18">
        <v>15</v>
      </c>
      <c r="B19" s="19"/>
      <c r="C19" s="19"/>
      <c r="D19" s="18"/>
      <c r="E19" s="18"/>
      <c r="F19" s="21"/>
      <c r="G19" s="20"/>
      <c r="H19" s="20"/>
      <c r="I19" s="18"/>
      <c r="J19" s="18"/>
      <c r="K19" s="25"/>
      <c r="L19" s="20"/>
      <c r="M19" s="21"/>
      <c r="N19" s="21"/>
      <c r="O19" s="21"/>
    </row>
    <row r="20" spans="1:15" ht="28.15" customHeight="1">
      <c r="A20" s="18">
        <v>16</v>
      </c>
      <c r="B20" s="19"/>
      <c r="C20" s="19"/>
      <c r="D20" s="18"/>
      <c r="E20" s="18"/>
      <c r="F20" s="21"/>
      <c r="G20" s="20"/>
      <c r="H20" s="20"/>
      <c r="I20" s="18"/>
      <c r="J20" s="18"/>
      <c r="K20" s="25"/>
      <c r="L20" s="20"/>
      <c r="M20" s="21"/>
      <c r="N20" s="21"/>
      <c r="O20" s="21"/>
    </row>
    <row r="21" spans="1:15" ht="28.15" customHeight="1">
      <c r="A21" s="18">
        <v>17</v>
      </c>
      <c r="B21" s="19"/>
      <c r="C21" s="19"/>
      <c r="D21" s="18"/>
      <c r="E21" s="18"/>
      <c r="F21" s="21"/>
      <c r="G21" s="20"/>
      <c r="H21" s="20"/>
      <c r="I21" s="18"/>
      <c r="J21" s="18"/>
      <c r="K21" s="25"/>
      <c r="L21" s="20"/>
      <c r="M21" s="21"/>
      <c r="N21" s="21"/>
      <c r="O21" s="21"/>
    </row>
    <row r="22" spans="1:15" ht="28.15" customHeight="1">
      <c r="A22" s="18">
        <v>18</v>
      </c>
      <c r="B22" s="19"/>
      <c r="C22" s="19"/>
      <c r="D22" s="18"/>
      <c r="E22" s="18"/>
      <c r="F22" s="21"/>
      <c r="G22" s="20"/>
      <c r="H22" s="20"/>
      <c r="I22" s="18"/>
      <c r="J22" s="18"/>
      <c r="K22" s="25"/>
      <c r="L22" s="20"/>
      <c r="M22" s="21"/>
      <c r="N22" s="21"/>
      <c r="O22" s="21"/>
    </row>
    <row r="23" spans="1:15" ht="28.15" customHeight="1">
      <c r="A23" s="18">
        <v>19</v>
      </c>
      <c r="B23" s="19"/>
      <c r="C23" s="19"/>
      <c r="D23" s="18"/>
      <c r="E23" s="18"/>
      <c r="F23" s="21"/>
      <c r="G23" s="20"/>
      <c r="H23" s="20"/>
      <c r="I23" s="18"/>
      <c r="J23" s="18"/>
      <c r="K23" s="25"/>
      <c r="L23" s="20"/>
      <c r="M23" s="21"/>
      <c r="N23" s="21"/>
      <c r="O23" s="21"/>
    </row>
    <row r="24" spans="1:15" ht="28.15" customHeight="1">
      <c r="A24" s="18">
        <v>20</v>
      </c>
      <c r="B24" s="19"/>
      <c r="C24" s="19"/>
      <c r="D24" s="18"/>
      <c r="E24" s="18"/>
      <c r="F24" s="21"/>
      <c r="G24" s="20"/>
      <c r="H24" s="20"/>
      <c r="I24" s="18"/>
      <c r="J24" s="18"/>
      <c r="K24" s="25"/>
      <c r="L24" s="20"/>
      <c r="M24" s="21"/>
      <c r="N24" s="21"/>
      <c r="O24" s="21"/>
    </row>
    <row r="25" spans="1:15" ht="28.15" customHeight="1">
      <c r="A25" s="18">
        <v>21</v>
      </c>
      <c r="B25" s="19"/>
      <c r="C25" s="19"/>
      <c r="D25" s="18"/>
      <c r="E25" s="18"/>
      <c r="F25" s="21"/>
      <c r="G25" s="20"/>
      <c r="H25" s="20"/>
      <c r="I25" s="18"/>
      <c r="J25" s="18"/>
      <c r="K25" s="25"/>
      <c r="L25" s="20"/>
      <c r="M25" s="21"/>
      <c r="N25" s="21"/>
      <c r="O25" s="21"/>
    </row>
    <row r="26" spans="1:15" ht="28.15" customHeight="1">
      <c r="A26" s="18">
        <v>22</v>
      </c>
      <c r="B26" s="19"/>
      <c r="C26" s="19"/>
      <c r="D26" s="18"/>
      <c r="E26" s="18"/>
      <c r="F26" s="21"/>
      <c r="G26" s="20"/>
      <c r="H26" s="20"/>
      <c r="I26" s="18"/>
      <c r="J26" s="18"/>
      <c r="K26" s="25"/>
      <c r="L26" s="20"/>
      <c r="M26" s="21"/>
      <c r="N26" s="21"/>
      <c r="O26" s="21"/>
    </row>
    <row r="27" spans="1:15" ht="28.15" customHeight="1">
      <c r="A27" s="18">
        <v>23</v>
      </c>
      <c r="B27" s="19"/>
      <c r="C27" s="19"/>
      <c r="D27" s="18"/>
      <c r="E27" s="18"/>
      <c r="F27" s="21"/>
      <c r="G27" s="20"/>
      <c r="H27" s="20"/>
      <c r="I27" s="18"/>
      <c r="J27" s="18"/>
      <c r="K27" s="25"/>
      <c r="L27" s="20"/>
      <c r="M27" s="21"/>
      <c r="N27" s="21"/>
      <c r="O27" s="21"/>
    </row>
  </sheetData>
  <mergeCells count="3">
    <mergeCell ref="A3:H3"/>
    <mergeCell ref="M3:O3"/>
    <mergeCell ref="A1:O2"/>
  </mergeCells>
  <conditionalFormatting sqref="K5:K2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{66DF6B0F-7DFA-4BD1-9D92-CF3660A99E9A}</x14:id>
        </ext>
      </extLst>
    </cfRule>
  </conditionalFormatting>
  <conditionalFormatting sqref="M5:M27">
    <cfRule type="cellIs" dxfId="1" priority="1" operator="equal">
      <formula>"是"</formula>
    </cfRule>
  </conditionalFormatting>
  <dataValidations count="1">
    <dataValidation type="list" allowBlank="1" showInputMessage="1" showErrorMessage="1" sqref="N5:N27 N28:N1048576" xr:uid="{00000000-0002-0000-0A00-000000000000}">
      <formula1>"完美完成,完成较好,完成一般"</formula1>
    </dataValidation>
  </dataValidations>
  <pageMargins left="0.75" right="0.75" top="1" bottom="1" header="0.5" footer="0.5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DF6B0F-7DFA-4BD1-9D92-CF3660A99E9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K5:K27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7"/>
  <sheetViews>
    <sheetView workbookViewId="0">
      <selection sqref="A1:O2"/>
    </sheetView>
  </sheetViews>
  <sheetFormatPr defaultColWidth="16.75" defaultRowHeight="28.15" customHeight="1"/>
  <cols>
    <col min="1" max="1" width="6.125" style="1" customWidth="1"/>
    <col min="2" max="2" width="14.375" style="1" customWidth="1"/>
    <col min="3" max="3" width="19.5" style="1" customWidth="1"/>
    <col min="4" max="5" width="16.5" style="1" customWidth="1"/>
    <col min="6" max="6" width="10.625" style="1" customWidth="1"/>
    <col min="7" max="10" width="10.75" style="1" customWidth="1"/>
    <col min="11" max="11" width="16.625" style="1" customWidth="1"/>
    <col min="12" max="12" width="8.75" style="1" customWidth="1"/>
    <col min="13" max="13" width="6.875" style="1" customWidth="1"/>
    <col min="14" max="14" width="10.875" style="1" customWidth="1"/>
    <col min="15" max="15" width="35.375" style="1" customWidth="1"/>
  </cols>
  <sheetData>
    <row r="1" spans="1:15" ht="28.15" customHeight="1">
      <c r="A1" s="151" t="s">
        <v>176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5" ht="28.15" customHeigh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5" ht="28.15" customHeight="1">
      <c r="A3" s="149" t="s">
        <v>213</v>
      </c>
      <c r="B3" s="150"/>
      <c r="C3" s="150"/>
      <c r="D3" s="150"/>
      <c r="E3" s="150"/>
      <c r="F3" s="150"/>
      <c r="G3" s="150"/>
      <c r="H3" s="150"/>
      <c r="I3" s="22"/>
      <c r="J3" s="22"/>
      <c r="K3" s="22"/>
      <c r="L3" s="22"/>
      <c r="M3" s="149" t="s">
        <v>178</v>
      </c>
      <c r="N3" s="150"/>
      <c r="O3" s="150"/>
    </row>
    <row r="4" spans="1:15" ht="52.15" customHeight="1">
      <c r="A4" s="13" t="s">
        <v>179</v>
      </c>
      <c r="B4" s="14" t="s">
        <v>15</v>
      </c>
      <c r="C4" s="14" t="s">
        <v>180</v>
      </c>
      <c r="D4" s="15" t="s">
        <v>181</v>
      </c>
      <c r="E4" s="15" t="s">
        <v>97</v>
      </c>
      <c r="F4" s="16" t="s">
        <v>182</v>
      </c>
      <c r="G4" s="17" t="s">
        <v>183</v>
      </c>
      <c r="H4" s="17" t="s">
        <v>184</v>
      </c>
      <c r="I4" s="17" t="s">
        <v>185</v>
      </c>
      <c r="J4" s="17" t="s">
        <v>186</v>
      </c>
      <c r="K4" s="17" t="s">
        <v>187</v>
      </c>
      <c r="L4" s="17" t="s">
        <v>188</v>
      </c>
      <c r="M4" s="15" t="s">
        <v>189</v>
      </c>
      <c r="N4" s="23" t="s">
        <v>190</v>
      </c>
      <c r="O4" s="24" t="s">
        <v>191</v>
      </c>
    </row>
    <row r="5" spans="1:15" ht="28.15" customHeight="1">
      <c r="A5" s="18">
        <v>1</v>
      </c>
      <c r="B5" s="19" t="s">
        <v>192</v>
      </c>
      <c r="C5" s="19" t="s">
        <v>214</v>
      </c>
      <c r="D5" s="18">
        <v>300</v>
      </c>
      <c r="E5" s="19" t="s">
        <v>215</v>
      </c>
      <c r="F5" s="19" t="s">
        <v>192</v>
      </c>
      <c r="G5" s="20">
        <v>43993</v>
      </c>
      <c r="H5" s="20">
        <v>44000</v>
      </c>
      <c r="I5" s="18">
        <v>40</v>
      </c>
      <c r="J5" s="18">
        <f>D5-I5</f>
        <v>260</v>
      </c>
      <c r="K5" s="25">
        <f>I5/D5</f>
        <v>0.133333333333333</v>
      </c>
      <c r="L5" s="20">
        <v>43998</v>
      </c>
      <c r="M5" s="21" t="str">
        <f>IF(H5&gt;=L5,"否","是")</f>
        <v>否</v>
      </c>
      <c r="N5" s="21" t="s">
        <v>195</v>
      </c>
      <c r="O5" s="21"/>
    </row>
    <row r="6" spans="1:15" ht="28.15" customHeight="1">
      <c r="A6" s="18">
        <v>2</v>
      </c>
      <c r="B6" s="19"/>
      <c r="C6" s="19" t="s">
        <v>216</v>
      </c>
      <c r="D6" s="18">
        <v>680</v>
      </c>
      <c r="E6" s="19" t="s">
        <v>112</v>
      </c>
      <c r="F6" s="21"/>
      <c r="G6" s="20">
        <v>43993</v>
      </c>
      <c r="H6" s="20">
        <v>44000</v>
      </c>
      <c r="I6" s="18">
        <v>40</v>
      </c>
      <c r="J6" s="18">
        <f>D6-I6</f>
        <v>640</v>
      </c>
      <c r="K6" s="25">
        <f>I6/D6</f>
        <v>5.8823529411764698E-2</v>
      </c>
      <c r="L6" s="20">
        <v>43998</v>
      </c>
      <c r="M6" s="21" t="str">
        <f>IF(H6&gt;=L6,"否","是")</f>
        <v>否</v>
      </c>
      <c r="N6" s="21" t="s">
        <v>195</v>
      </c>
      <c r="O6" s="21"/>
    </row>
    <row r="7" spans="1:15" ht="28.15" customHeight="1">
      <c r="A7" s="18">
        <v>3</v>
      </c>
      <c r="B7" s="19"/>
      <c r="C7" s="19" t="s">
        <v>217</v>
      </c>
      <c r="D7" s="18">
        <v>680</v>
      </c>
      <c r="E7" s="19" t="s">
        <v>112</v>
      </c>
      <c r="F7" s="21"/>
      <c r="G7" s="20">
        <v>43993</v>
      </c>
      <c r="H7" s="20">
        <v>44000</v>
      </c>
      <c r="I7" s="18">
        <v>40</v>
      </c>
      <c r="J7" s="18">
        <f>D7-I7</f>
        <v>640</v>
      </c>
      <c r="K7" s="25">
        <f>I7/D7</f>
        <v>5.8823529411764698E-2</v>
      </c>
      <c r="L7" s="20">
        <v>43998</v>
      </c>
      <c r="M7" s="21" t="str">
        <f>IF(H7&gt;=L7,"否","是")</f>
        <v>否</v>
      </c>
      <c r="N7" s="21" t="s">
        <v>195</v>
      </c>
      <c r="O7" s="21"/>
    </row>
    <row r="8" spans="1:15" ht="28.15" customHeight="1">
      <c r="A8" s="18">
        <v>4</v>
      </c>
      <c r="B8" s="19"/>
      <c r="C8" s="19" t="s">
        <v>218</v>
      </c>
      <c r="D8" s="18">
        <v>120</v>
      </c>
      <c r="E8" s="19" t="s">
        <v>194</v>
      </c>
      <c r="F8" s="21"/>
      <c r="G8" s="20">
        <v>43993</v>
      </c>
      <c r="H8" s="20">
        <v>44000</v>
      </c>
      <c r="I8" s="18">
        <v>40</v>
      </c>
      <c r="J8" s="18">
        <f>D8-I8</f>
        <v>80</v>
      </c>
      <c r="K8" s="25">
        <f>I8/D8</f>
        <v>0.33333333333333298</v>
      </c>
      <c r="L8" s="20">
        <v>43998</v>
      </c>
      <c r="M8" s="21" t="str">
        <f>IF(H8&gt;=L8,"否","是")</f>
        <v>否</v>
      </c>
      <c r="N8" s="21" t="s">
        <v>195</v>
      </c>
      <c r="O8" s="21"/>
    </row>
    <row r="9" spans="1:15" ht="28.15" customHeight="1">
      <c r="A9" s="18">
        <v>5</v>
      </c>
      <c r="B9" s="19"/>
      <c r="C9" s="19" t="s">
        <v>219</v>
      </c>
      <c r="D9" s="18">
        <v>68</v>
      </c>
      <c r="E9" s="19" t="s">
        <v>211</v>
      </c>
      <c r="F9" s="21"/>
      <c r="G9" s="20">
        <v>43993</v>
      </c>
      <c r="H9" s="20">
        <v>44000</v>
      </c>
      <c r="I9" s="18">
        <v>40</v>
      </c>
      <c r="J9" s="18">
        <f>D9-I9</f>
        <v>28</v>
      </c>
      <c r="K9" s="25">
        <f>I9/D9</f>
        <v>0.58823529411764697</v>
      </c>
      <c r="L9" s="20">
        <v>43998</v>
      </c>
      <c r="M9" s="21" t="str">
        <f>IF(H9&gt;=L9,"否","是")</f>
        <v>否</v>
      </c>
      <c r="N9" s="21" t="s">
        <v>195</v>
      </c>
      <c r="O9" s="21"/>
    </row>
    <row r="10" spans="1:15" ht="28.15" customHeight="1">
      <c r="A10" s="18">
        <v>6</v>
      </c>
      <c r="B10" s="19"/>
      <c r="C10" s="19"/>
      <c r="D10" s="18"/>
      <c r="E10" s="19"/>
      <c r="F10" s="21"/>
      <c r="G10" s="20"/>
      <c r="H10" s="20"/>
      <c r="I10" s="18"/>
      <c r="J10" s="18"/>
      <c r="K10" s="25"/>
      <c r="L10" s="20"/>
      <c r="M10" s="21"/>
      <c r="N10" s="21"/>
      <c r="O10" s="21"/>
    </row>
    <row r="11" spans="1:15" ht="28.15" customHeight="1">
      <c r="A11" s="18">
        <v>7</v>
      </c>
      <c r="B11" s="19"/>
      <c r="C11" s="19"/>
      <c r="D11" s="18"/>
      <c r="E11" s="19"/>
      <c r="F11" s="21"/>
      <c r="G11" s="20"/>
      <c r="H11" s="20"/>
      <c r="I11" s="18"/>
      <c r="J11" s="18"/>
      <c r="K11" s="25"/>
      <c r="L11" s="20"/>
      <c r="M11" s="21"/>
      <c r="N11" s="21"/>
      <c r="O11" s="21"/>
    </row>
    <row r="12" spans="1:15" ht="28.15" customHeight="1">
      <c r="A12" s="18">
        <v>8</v>
      </c>
      <c r="B12" s="19"/>
      <c r="C12" s="19"/>
      <c r="D12" s="18"/>
      <c r="E12" s="19"/>
      <c r="F12" s="21"/>
      <c r="G12" s="20"/>
      <c r="H12" s="20"/>
      <c r="I12" s="18"/>
      <c r="J12" s="18"/>
      <c r="K12" s="25"/>
      <c r="L12" s="20"/>
      <c r="M12" s="21"/>
      <c r="N12" s="21"/>
      <c r="O12" s="21"/>
    </row>
    <row r="13" spans="1:15" ht="28.15" customHeight="1">
      <c r="A13" s="18">
        <v>9</v>
      </c>
      <c r="B13" s="19"/>
      <c r="C13" s="19"/>
      <c r="D13" s="18"/>
      <c r="E13" s="18"/>
      <c r="F13" s="21"/>
      <c r="G13" s="20"/>
      <c r="H13" s="20"/>
      <c r="I13" s="18"/>
      <c r="J13" s="18"/>
      <c r="K13" s="25"/>
      <c r="L13" s="20"/>
      <c r="M13" s="21"/>
      <c r="N13" s="21"/>
      <c r="O13" s="21"/>
    </row>
    <row r="14" spans="1:15" ht="28.15" customHeight="1">
      <c r="A14" s="18">
        <v>10</v>
      </c>
      <c r="B14" s="19"/>
      <c r="C14" s="19"/>
      <c r="D14" s="18"/>
      <c r="E14" s="18"/>
      <c r="F14" s="21"/>
      <c r="G14" s="20"/>
      <c r="H14" s="20"/>
      <c r="I14" s="18"/>
      <c r="J14" s="18"/>
      <c r="K14" s="25"/>
      <c r="L14" s="20"/>
      <c r="M14" s="21"/>
      <c r="N14" s="21"/>
      <c r="O14" s="21"/>
    </row>
    <row r="15" spans="1:15" ht="28.15" customHeight="1">
      <c r="A15" s="18">
        <v>11</v>
      </c>
      <c r="B15" s="19"/>
      <c r="C15" s="19"/>
      <c r="D15" s="18"/>
      <c r="E15" s="18"/>
      <c r="F15" s="21"/>
      <c r="G15" s="20"/>
      <c r="H15" s="20"/>
      <c r="I15" s="18"/>
      <c r="J15" s="18"/>
      <c r="K15" s="25"/>
      <c r="L15" s="20"/>
      <c r="M15" s="21"/>
      <c r="N15" s="21"/>
      <c r="O15" s="21"/>
    </row>
    <row r="16" spans="1:15" ht="28.15" customHeight="1">
      <c r="A16" s="18">
        <v>12</v>
      </c>
      <c r="B16" s="19"/>
      <c r="C16" s="19"/>
      <c r="D16" s="18"/>
      <c r="E16" s="18"/>
      <c r="F16" s="21"/>
      <c r="G16" s="20"/>
      <c r="H16" s="20"/>
      <c r="I16" s="18"/>
      <c r="J16" s="18"/>
      <c r="K16" s="25"/>
      <c r="L16" s="20"/>
      <c r="M16" s="21"/>
      <c r="N16" s="21"/>
      <c r="O16" s="21"/>
    </row>
    <row r="17" spans="1:15" ht="28.15" customHeight="1">
      <c r="A17" s="18">
        <v>13</v>
      </c>
      <c r="B17" s="19"/>
      <c r="C17" s="19"/>
      <c r="D17" s="18"/>
      <c r="E17" s="18"/>
      <c r="F17" s="21"/>
      <c r="G17" s="20"/>
      <c r="H17" s="20"/>
      <c r="I17" s="18"/>
      <c r="J17" s="18"/>
      <c r="K17" s="25"/>
      <c r="L17" s="20"/>
      <c r="M17" s="21"/>
      <c r="N17" s="21"/>
      <c r="O17" s="21"/>
    </row>
    <row r="18" spans="1:15" ht="28.15" customHeight="1">
      <c r="A18" s="18">
        <v>14</v>
      </c>
      <c r="B18" s="19"/>
      <c r="C18" s="19"/>
      <c r="D18" s="18"/>
      <c r="E18" s="18"/>
      <c r="F18" s="21"/>
      <c r="G18" s="20"/>
      <c r="H18" s="20"/>
      <c r="I18" s="18"/>
      <c r="J18" s="18"/>
      <c r="K18" s="25"/>
      <c r="L18" s="20"/>
      <c r="M18" s="21"/>
      <c r="N18" s="21"/>
      <c r="O18" s="21"/>
    </row>
    <row r="19" spans="1:15" ht="28.15" customHeight="1">
      <c r="A19" s="18">
        <v>15</v>
      </c>
      <c r="B19" s="19"/>
      <c r="C19" s="19"/>
      <c r="D19" s="18"/>
      <c r="E19" s="18"/>
      <c r="F19" s="21"/>
      <c r="G19" s="20"/>
      <c r="H19" s="20"/>
      <c r="I19" s="18"/>
      <c r="J19" s="18"/>
      <c r="K19" s="25"/>
      <c r="L19" s="20"/>
      <c r="M19" s="21"/>
      <c r="N19" s="21"/>
      <c r="O19" s="21"/>
    </row>
    <row r="20" spans="1:15" ht="28.15" customHeight="1">
      <c r="A20" s="18">
        <v>16</v>
      </c>
      <c r="B20" s="19"/>
      <c r="C20" s="19"/>
      <c r="D20" s="18"/>
      <c r="E20" s="18"/>
      <c r="F20" s="21"/>
      <c r="G20" s="20"/>
      <c r="H20" s="20"/>
      <c r="I20" s="18"/>
      <c r="J20" s="18"/>
      <c r="K20" s="25"/>
      <c r="L20" s="20"/>
      <c r="M20" s="21"/>
      <c r="N20" s="21"/>
      <c r="O20" s="21"/>
    </row>
    <row r="21" spans="1:15" ht="28.15" customHeight="1">
      <c r="A21" s="18">
        <v>17</v>
      </c>
      <c r="B21" s="19"/>
      <c r="C21" s="19"/>
      <c r="D21" s="18"/>
      <c r="E21" s="18"/>
      <c r="F21" s="21"/>
      <c r="G21" s="20"/>
      <c r="H21" s="20"/>
      <c r="I21" s="18"/>
      <c r="J21" s="18"/>
      <c r="K21" s="25"/>
      <c r="L21" s="20"/>
      <c r="M21" s="21"/>
      <c r="N21" s="21"/>
      <c r="O21" s="21"/>
    </row>
    <row r="22" spans="1:15" ht="28.15" customHeight="1">
      <c r="A22" s="18">
        <v>18</v>
      </c>
      <c r="B22" s="19"/>
      <c r="C22" s="19"/>
      <c r="D22" s="18"/>
      <c r="E22" s="18"/>
      <c r="F22" s="21"/>
      <c r="G22" s="20"/>
      <c r="H22" s="20"/>
      <c r="I22" s="18"/>
      <c r="J22" s="18"/>
      <c r="K22" s="25"/>
      <c r="L22" s="20"/>
      <c r="M22" s="21"/>
      <c r="N22" s="21"/>
      <c r="O22" s="21"/>
    </row>
    <row r="23" spans="1:15" ht="28.15" customHeight="1">
      <c r="A23" s="18">
        <v>19</v>
      </c>
      <c r="B23" s="19"/>
      <c r="C23" s="19"/>
      <c r="D23" s="18"/>
      <c r="E23" s="18"/>
      <c r="F23" s="21"/>
      <c r="G23" s="20"/>
      <c r="H23" s="20"/>
      <c r="I23" s="18"/>
      <c r="J23" s="18"/>
      <c r="K23" s="25"/>
      <c r="L23" s="20"/>
      <c r="M23" s="21"/>
      <c r="N23" s="21"/>
      <c r="O23" s="21"/>
    </row>
    <row r="24" spans="1:15" ht="28.15" customHeight="1">
      <c r="A24" s="18">
        <v>20</v>
      </c>
      <c r="B24" s="19"/>
      <c r="C24" s="19"/>
      <c r="D24" s="18"/>
      <c r="E24" s="18"/>
      <c r="F24" s="21"/>
      <c r="G24" s="20"/>
      <c r="H24" s="20"/>
      <c r="I24" s="18"/>
      <c r="J24" s="18"/>
      <c r="K24" s="25"/>
      <c r="L24" s="20"/>
      <c r="M24" s="21"/>
      <c r="N24" s="21"/>
      <c r="O24" s="21"/>
    </row>
    <row r="25" spans="1:15" ht="28.15" customHeight="1">
      <c r="A25" s="18">
        <v>21</v>
      </c>
      <c r="B25" s="19"/>
      <c r="C25" s="19"/>
      <c r="D25" s="18"/>
      <c r="E25" s="18"/>
      <c r="F25" s="21"/>
      <c r="G25" s="20"/>
      <c r="H25" s="20"/>
      <c r="I25" s="18"/>
      <c r="J25" s="18"/>
      <c r="K25" s="25"/>
      <c r="L25" s="20"/>
      <c r="M25" s="21"/>
      <c r="N25" s="21"/>
      <c r="O25" s="21"/>
    </row>
    <row r="26" spans="1:15" ht="28.15" customHeight="1">
      <c r="A26" s="18">
        <v>22</v>
      </c>
      <c r="B26" s="19"/>
      <c r="C26" s="19"/>
      <c r="D26" s="18"/>
      <c r="E26" s="18"/>
      <c r="F26" s="21"/>
      <c r="G26" s="20"/>
      <c r="H26" s="20"/>
      <c r="I26" s="18"/>
      <c r="J26" s="18"/>
      <c r="K26" s="25"/>
      <c r="L26" s="20"/>
      <c r="M26" s="21"/>
      <c r="N26" s="21"/>
      <c r="O26" s="21"/>
    </row>
    <row r="27" spans="1:15" ht="28.15" customHeight="1">
      <c r="A27" s="18">
        <v>23</v>
      </c>
      <c r="B27" s="19"/>
      <c r="C27" s="19"/>
      <c r="D27" s="18"/>
      <c r="E27" s="18"/>
      <c r="F27" s="21"/>
      <c r="G27" s="20"/>
      <c r="H27" s="20"/>
      <c r="I27" s="18"/>
      <c r="J27" s="18"/>
      <c r="K27" s="25"/>
      <c r="L27" s="20"/>
      <c r="M27" s="21"/>
      <c r="N27" s="21"/>
      <c r="O27" s="21"/>
    </row>
  </sheetData>
  <mergeCells count="3">
    <mergeCell ref="A3:H3"/>
    <mergeCell ref="M3:O3"/>
    <mergeCell ref="A1:O2"/>
  </mergeCells>
  <conditionalFormatting sqref="K5:K2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{5AC25CB3-2433-4B66-A431-B8E10FFF4A0B}</x14:id>
        </ext>
      </extLst>
    </cfRule>
  </conditionalFormatting>
  <conditionalFormatting sqref="M5:M27">
    <cfRule type="cellIs" dxfId="0" priority="1" operator="equal">
      <formula>"是"</formula>
    </cfRule>
  </conditionalFormatting>
  <dataValidations count="1">
    <dataValidation type="list" allowBlank="1" showInputMessage="1" showErrorMessage="1" sqref="N5:N8 N9:N15 N16:N27 N28:N1048576" xr:uid="{00000000-0002-0000-0B00-000000000000}">
      <formula1>"完美完成,完成较好,完成一般"</formula1>
    </dataValidation>
  </dataValidations>
  <pageMargins left="0.75" right="0.75" top="1" bottom="1" header="0.5" footer="0.5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AC25CB3-2433-4B66-A431-B8E10FFF4A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K5:K27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0"/>
  <sheetViews>
    <sheetView workbookViewId="0">
      <pane xSplit="2" ySplit="4" topLeftCell="C5" activePane="bottomRight" state="frozen"/>
      <selection pane="bottomRight" sqref="A1:XFD1048576"/>
      <selection pane="bottomLeft"/>
      <selection pane="topRight"/>
    </sheetView>
  </sheetViews>
  <sheetFormatPr defaultColWidth="9" defaultRowHeight="13.5"/>
  <cols>
    <col min="1" max="1" width="9" style="1" customWidth="1"/>
    <col min="2" max="2" width="14.5" style="1" customWidth="1"/>
    <col min="3" max="14" width="11" style="1" customWidth="1"/>
    <col min="15" max="15" width="19.25" style="1" customWidth="1"/>
    <col min="16" max="16384" width="9" style="1"/>
  </cols>
  <sheetData>
    <row r="1" spans="1:15" ht="50.1" customHeight="1">
      <c r="A1" s="152" t="s">
        <v>220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</row>
    <row r="2" spans="1:15" ht="31.35" customHeight="1">
      <c r="A2" s="156" t="s">
        <v>1</v>
      </c>
      <c r="B2" s="156" t="s">
        <v>221</v>
      </c>
      <c r="C2" s="155" t="s">
        <v>222</v>
      </c>
      <c r="D2" s="155"/>
      <c r="E2" s="155"/>
      <c r="F2" s="155"/>
      <c r="G2" s="155" t="s">
        <v>223</v>
      </c>
      <c r="H2" s="155"/>
      <c r="I2" s="155"/>
      <c r="J2" s="155"/>
      <c r="K2" s="155" t="s">
        <v>224</v>
      </c>
      <c r="L2" s="155"/>
      <c r="M2" s="155"/>
      <c r="N2" s="155"/>
      <c r="O2" s="159" t="s">
        <v>11</v>
      </c>
    </row>
    <row r="3" spans="1:15" ht="31.35" customHeight="1">
      <c r="A3" s="156"/>
      <c r="B3" s="156"/>
      <c r="C3" s="156" t="s">
        <v>225</v>
      </c>
      <c r="D3" s="156"/>
      <c r="E3" s="156" t="s">
        <v>226</v>
      </c>
      <c r="F3" s="156"/>
      <c r="G3" s="156" t="s">
        <v>225</v>
      </c>
      <c r="H3" s="156"/>
      <c r="I3" s="156" t="s">
        <v>226</v>
      </c>
      <c r="J3" s="156"/>
      <c r="K3" s="156" t="s">
        <v>225</v>
      </c>
      <c r="L3" s="156"/>
      <c r="M3" s="156" t="s">
        <v>226</v>
      </c>
      <c r="N3" s="156"/>
      <c r="O3" s="160"/>
    </row>
    <row r="4" spans="1:15" ht="31.35" customHeight="1">
      <c r="A4" s="156"/>
      <c r="B4" s="156"/>
      <c r="C4" s="7" t="s">
        <v>227</v>
      </c>
      <c r="D4" s="7" t="s">
        <v>228</v>
      </c>
      <c r="E4" s="7" t="s">
        <v>227</v>
      </c>
      <c r="F4" s="7" t="s">
        <v>228</v>
      </c>
      <c r="G4" s="7" t="s">
        <v>227</v>
      </c>
      <c r="H4" s="7" t="s">
        <v>228</v>
      </c>
      <c r="I4" s="7" t="s">
        <v>227</v>
      </c>
      <c r="J4" s="7" t="s">
        <v>228</v>
      </c>
      <c r="K4" s="7" t="s">
        <v>227</v>
      </c>
      <c r="L4" s="7" t="s">
        <v>228</v>
      </c>
      <c r="M4" s="7" t="s">
        <v>227</v>
      </c>
      <c r="N4" s="7" t="s">
        <v>228</v>
      </c>
      <c r="O4" s="161"/>
    </row>
    <row r="5" spans="1:15" ht="30.6" customHeight="1">
      <c r="A5" s="4">
        <v>1</v>
      </c>
      <c r="B5" s="5" t="s">
        <v>229</v>
      </c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.6" customHeight="1">
      <c r="A6" s="8">
        <v>2</v>
      </c>
      <c r="B6" s="6" t="s">
        <v>230</v>
      </c>
      <c r="C6" s="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0.6" customHeight="1">
      <c r="A7" s="4">
        <v>3</v>
      </c>
      <c r="B7" s="5" t="s">
        <v>231</v>
      </c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30.6" customHeight="1">
      <c r="A8" s="8">
        <v>4</v>
      </c>
      <c r="B8" s="6" t="s">
        <v>232</v>
      </c>
      <c r="C8" s="6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ht="30.6" customHeight="1">
      <c r="A9" s="4">
        <v>5</v>
      </c>
      <c r="B9" s="5" t="s">
        <v>233</v>
      </c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30.6" customHeight="1">
      <c r="A10" s="8">
        <v>6</v>
      </c>
      <c r="B10" s="6" t="s">
        <v>234</v>
      </c>
      <c r="C10" s="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30.6" customHeight="1">
      <c r="A11" s="4">
        <v>7</v>
      </c>
      <c r="B11" s="5" t="s">
        <v>235</v>
      </c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30.6" customHeight="1">
      <c r="A12" s="8">
        <v>8</v>
      </c>
      <c r="B12" s="6" t="s">
        <v>236</v>
      </c>
      <c r="C12" s="6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ht="30.6" customHeight="1">
      <c r="A13" s="4">
        <v>9</v>
      </c>
      <c r="B13" s="5" t="s">
        <v>237</v>
      </c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30.6" customHeight="1">
      <c r="A14" s="8">
        <v>10</v>
      </c>
      <c r="B14" s="6" t="s">
        <v>238</v>
      </c>
      <c r="C14" s="6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30.6" customHeight="1">
      <c r="A15" s="4">
        <v>11</v>
      </c>
      <c r="B15" s="5" t="s">
        <v>239</v>
      </c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30.6" customHeight="1">
      <c r="A16" s="8">
        <v>12</v>
      </c>
      <c r="B16" s="6" t="s">
        <v>240</v>
      </c>
      <c r="C16" s="6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ht="30.6" customHeight="1">
      <c r="A17" s="4">
        <v>13</v>
      </c>
      <c r="B17" s="6" t="s">
        <v>241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ht="30.6" customHeight="1">
      <c r="A18" s="8">
        <v>14</v>
      </c>
      <c r="B18" s="6" t="s">
        <v>242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ht="30.6" customHeight="1">
      <c r="A19" s="4">
        <v>15</v>
      </c>
      <c r="B19" s="6" t="s">
        <v>243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ht="30.6" customHeight="1">
      <c r="A20" s="157" t="s">
        <v>244</v>
      </c>
      <c r="B20" s="158"/>
      <c r="C20" s="8">
        <f t="shared" ref="C20:N20" si="0">SUM(A20:B20)</f>
        <v>0</v>
      </c>
      <c r="D20" s="8">
        <f t="shared" si="0"/>
        <v>0</v>
      </c>
      <c r="E20" s="8">
        <f t="shared" si="0"/>
        <v>0</v>
      </c>
      <c r="F20" s="8">
        <f t="shared" si="0"/>
        <v>0</v>
      </c>
      <c r="G20" s="8">
        <f t="shared" si="0"/>
        <v>0</v>
      </c>
      <c r="H20" s="8">
        <f t="shared" si="0"/>
        <v>0</v>
      </c>
      <c r="I20" s="8">
        <f t="shared" si="0"/>
        <v>0</v>
      </c>
      <c r="J20" s="8">
        <f t="shared" si="0"/>
        <v>0</v>
      </c>
      <c r="K20" s="8">
        <f t="shared" si="0"/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/>
    </row>
  </sheetData>
  <mergeCells count="14">
    <mergeCell ref="A20:B20"/>
    <mergeCell ref="A2:A4"/>
    <mergeCell ref="B2:B4"/>
    <mergeCell ref="O2:O4"/>
    <mergeCell ref="A1:O1"/>
    <mergeCell ref="C2:F2"/>
    <mergeCell ref="G2:J2"/>
    <mergeCell ref="K2:N2"/>
    <mergeCell ref="C3:D3"/>
    <mergeCell ref="E3:F3"/>
    <mergeCell ref="G3:H3"/>
    <mergeCell ref="I3:J3"/>
    <mergeCell ref="K3:L3"/>
    <mergeCell ref="M3:N3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45"/>
  <sheetViews>
    <sheetView workbookViewId="0">
      <selection activeCell="M18" sqref="M18"/>
    </sheetView>
  </sheetViews>
  <sheetFormatPr defaultColWidth="9" defaultRowHeight="13.5"/>
  <cols>
    <col min="1" max="1" width="7" style="1" customWidth="1"/>
    <col min="2" max="3" width="11.625" style="1" customWidth="1"/>
    <col min="4" max="4" width="22.625" style="1" customWidth="1"/>
    <col min="5" max="5" width="8.625" style="1" customWidth="1"/>
    <col min="6" max="7" width="12.375" style="1" customWidth="1"/>
    <col min="8" max="8" width="13" style="1" customWidth="1"/>
    <col min="9" max="9" width="10.375" style="1" customWidth="1"/>
    <col min="10" max="16384" width="9" style="1"/>
  </cols>
  <sheetData>
    <row r="1" spans="1:10" ht="50.1" customHeight="1">
      <c r="A1" s="137" t="s">
        <v>245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14.25" customHeight="1">
      <c r="A2" s="141" t="s">
        <v>1</v>
      </c>
      <c r="B2" s="144" t="s">
        <v>61</v>
      </c>
      <c r="C2" s="145"/>
      <c r="D2" s="145"/>
      <c r="E2" s="145"/>
      <c r="F2" s="144" t="s">
        <v>246</v>
      </c>
      <c r="G2" s="146"/>
      <c r="H2" s="141" t="s">
        <v>247</v>
      </c>
      <c r="I2" s="144" t="s">
        <v>11</v>
      </c>
      <c r="J2" s="146"/>
    </row>
    <row r="3" spans="1:10" ht="14.25" customHeight="1">
      <c r="A3" s="142"/>
      <c r="B3" s="134"/>
      <c r="C3" s="135"/>
      <c r="D3" s="135"/>
      <c r="E3" s="135"/>
      <c r="F3" s="134"/>
      <c r="G3" s="136"/>
      <c r="H3" s="142"/>
      <c r="I3" s="147"/>
      <c r="J3" s="148"/>
    </row>
    <row r="4" spans="1:10" ht="22.5" customHeight="1">
      <c r="A4" s="143"/>
      <c r="B4" s="10" t="s">
        <v>94</v>
      </c>
      <c r="C4" s="10" t="s">
        <v>95</v>
      </c>
      <c r="D4" s="10" t="s">
        <v>96</v>
      </c>
      <c r="E4" s="10" t="s">
        <v>97</v>
      </c>
      <c r="F4" s="10" t="s">
        <v>248</v>
      </c>
      <c r="G4" s="10" t="s">
        <v>249</v>
      </c>
      <c r="H4" s="143"/>
      <c r="I4" s="134"/>
      <c r="J4" s="136"/>
    </row>
    <row r="5" spans="1:10" ht="22.5" customHeight="1">
      <c r="A5" s="11">
        <v>1</v>
      </c>
      <c r="B5" s="12" t="s">
        <v>55</v>
      </c>
      <c r="C5" s="12" t="s">
        <v>101</v>
      </c>
      <c r="D5" s="12" t="s">
        <v>102</v>
      </c>
      <c r="E5" s="12" t="s">
        <v>103</v>
      </c>
      <c r="F5" s="11">
        <f>材料库存!H6</f>
        <v>5</v>
      </c>
      <c r="G5" s="11">
        <f>材料库存!J6</f>
        <v>5</v>
      </c>
      <c r="H5" s="11">
        <f>材料库存!F6-材料库存!J6</f>
        <v>5</v>
      </c>
      <c r="I5" s="139"/>
      <c r="J5" s="140"/>
    </row>
    <row r="6" spans="1:10" ht="22.5" customHeight="1">
      <c r="A6" s="11">
        <v>2</v>
      </c>
      <c r="B6" s="11" t="s">
        <v>105</v>
      </c>
      <c r="C6" s="11" t="s">
        <v>106</v>
      </c>
      <c r="D6" s="11" t="s">
        <v>107</v>
      </c>
      <c r="E6" s="11" t="s">
        <v>103</v>
      </c>
      <c r="F6" s="11">
        <f>材料入库!BQ6</f>
        <v>15</v>
      </c>
      <c r="G6" s="11">
        <v>0</v>
      </c>
      <c r="H6" s="11">
        <f>材料库存!F7-材料库存!J7</f>
        <v>6</v>
      </c>
      <c r="I6" s="139"/>
      <c r="J6" s="140"/>
    </row>
    <row r="7" spans="1:10" ht="22.5" customHeight="1">
      <c r="A7" s="11">
        <v>3</v>
      </c>
      <c r="B7" s="11" t="s">
        <v>109</v>
      </c>
      <c r="C7" s="11" t="s">
        <v>110</v>
      </c>
      <c r="D7" s="11" t="s">
        <v>111</v>
      </c>
      <c r="E7" s="11" t="s">
        <v>112</v>
      </c>
      <c r="F7" s="11">
        <f>材料入库!BQ7</f>
        <v>20</v>
      </c>
      <c r="G7" s="11">
        <v>0</v>
      </c>
      <c r="H7" s="11">
        <f>材料库存!F8-材料库存!J8</f>
        <v>7</v>
      </c>
      <c r="I7" s="139"/>
      <c r="J7" s="140"/>
    </row>
    <row r="8" spans="1:10" ht="22.5" customHeight="1">
      <c r="A8" s="11">
        <v>4</v>
      </c>
      <c r="B8" s="11" t="s">
        <v>55</v>
      </c>
      <c r="C8" s="11" t="s">
        <v>101</v>
      </c>
      <c r="D8" s="11" t="s">
        <v>114</v>
      </c>
      <c r="E8" s="11"/>
      <c r="F8" s="11">
        <f>材料入库!BQ8</f>
        <v>0</v>
      </c>
      <c r="G8" s="11">
        <v>0</v>
      </c>
      <c r="H8" s="11">
        <f>材料库存!F9-材料库存!J9</f>
        <v>0</v>
      </c>
      <c r="I8" s="139"/>
      <c r="J8" s="140"/>
    </row>
    <row r="9" spans="1:10" ht="22.5" customHeight="1">
      <c r="A9" s="11">
        <v>5</v>
      </c>
      <c r="B9" s="11" t="s">
        <v>55</v>
      </c>
      <c r="C9" s="11" t="s">
        <v>130</v>
      </c>
      <c r="D9" s="11" t="s">
        <v>114</v>
      </c>
      <c r="E9" s="11"/>
      <c r="F9" s="11">
        <f>材料入库!BQ9</f>
        <v>100</v>
      </c>
      <c r="G9" s="11">
        <v>0</v>
      </c>
      <c r="H9" s="11">
        <f>材料库存!F10-材料库存!J10</f>
        <v>156</v>
      </c>
      <c r="I9" s="139"/>
      <c r="J9" s="140"/>
    </row>
    <row r="10" spans="1:10" ht="22.5" customHeight="1">
      <c r="A10" s="11">
        <v>6</v>
      </c>
      <c r="B10" s="11" t="s">
        <v>55</v>
      </c>
      <c r="C10" s="11" t="s">
        <v>131</v>
      </c>
      <c r="D10" s="11" t="s">
        <v>114</v>
      </c>
      <c r="E10" s="11"/>
      <c r="F10" s="11">
        <f>材料入库!BQ10</f>
        <v>101</v>
      </c>
      <c r="G10" s="11">
        <v>0</v>
      </c>
      <c r="H10" s="11">
        <f>材料库存!F11-材料库存!J11</f>
        <v>57</v>
      </c>
      <c r="I10" s="139"/>
      <c r="J10" s="140"/>
    </row>
    <row r="11" spans="1:10" ht="22.5" customHeight="1">
      <c r="A11" s="11">
        <v>7</v>
      </c>
      <c r="B11" s="11" t="s">
        <v>55</v>
      </c>
      <c r="C11" s="11" t="s">
        <v>132</v>
      </c>
      <c r="D11" s="11" t="s">
        <v>114</v>
      </c>
      <c r="E11" s="11"/>
      <c r="F11" s="11">
        <f>材料入库!BQ11</f>
        <v>102</v>
      </c>
      <c r="G11" s="11">
        <v>0</v>
      </c>
      <c r="H11" s="11">
        <f>材料库存!F12-材料库存!J12</f>
        <v>58</v>
      </c>
      <c r="I11" s="139"/>
      <c r="J11" s="140"/>
    </row>
    <row r="12" spans="1:10" ht="22.5" customHeight="1">
      <c r="A12" s="11">
        <v>8</v>
      </c>
      <c r="B12" s="11" t="s">
        <v>55</v>
      </c>
      <c r="C12" s="11" t="s">
        <v>133</v>
      </c>
      <c r="D12" s="11" t="s">
        <v>114</v>
      </c>
      <c r="E12" s="11"/>
      <c r="F12" s="11">
        <f>材料入库!BQ12</f>
        <v>103</v>
      </c>
      <c r="G12" s="11">
        <v>0</v>
      </c>
      <c r="H12" s="11">
        <f>材料库存!F13-材料库存!J13</f>
        <v>59</v>
      </c>
      <c r="I12" s="139"/>
      <c r="J12" s="140"/>
    </row>
    <row r="13" spans="1:10" ht="22.5" customHeight="1">
      <c r="A13" s="11">
        <v>9</v>
      </c>
      <c r="B13" s="11" t="s">
        <v>55</v>
      </c>
      <c r="C13" s="11" t="s">
        <v>134</v>
      </c>
      <c r="D13" s="11" t="s">
        <v>114</v>
      </c>
      <c r="E13" s="11"/>
      <c r="F13" s="11">
        <f>材料入库!BQ13</f>
        <v>104</v>
      </c>
      <c r="G13" s="11">
        <v>0</v>
      </c>
      <c r="H13" s="11">
        <f>材料库存!F14-材料库存!J14</f>
        <v>60</v>
      </c>
      <c r="I13" s="139"/>
      <c r="J13" s="140"/>
    </row>
    <row r="14" spans="1:10" ht="22.5" customHeight="1">
      <c r="A14" s="11">
        <v>10</v>
      </c>
      <c r="B14" s="11" t="s">
        <v>55</v>
      </c>
      <c r="C14" s="11" t="s">
        <v>135</v>
      </c>
      <c r="D14" s="11" t="s">
        <v>114</v>
      </c>
      <c r="E14" s="11"/>
      <c r="F14" s="11">
        <f>材料入库!BQ14</f>
        <v>105</v>
      </c>
      <c r="G14" s="11">
        <v>0</v>
      </c>
      <c r="H14" s="11">
        <f>材料库存!F15-材料库存!J15</f>
        <v>61</v>
      </c>
      <c r="I14" s="139"/>
      <c r="J14" s="140"/>
    </row>
    <row r="15" spans="1:10" ht="22.5" customHeight="1">
      <c r="A15" s="11">
        <v>11</v>
      </c>
      <c r="B15" s="11" t="s">
        <v>55</v>
      </c>
      <c r="C15" s="11" t="s">
        <v>136</v>
      </c>
      <c r="D15" s="11" t="s">
        <v>114</v>
      </c>
      <c r="E15" s="11"/>
      <c r="F15" s="11">
        <f>材料入库!BQ15</f>
        <v>106</v>
      </c>
      <c r="G15" s="11">
        <v>0</v>
      </c>
      <c r="H15" s="11">
        <f>材料库存!F16-材料库存!J16</f>
        <v>62</v>
      </c>
      <c r="I15" s="139"/>
      <c r="J15" s="140"/>
    </row>
    <row r="16" spans="1:10" ht="22.5" customHeight="1">
      <c r="A16" s="11">
        <v>12</v>
      </c>
      <c r="B16" s="11" t="s">
        <v>55</v>
      </c>
      <c r="C16" s="11" t="s">
        <v>136</v>
      </c>
      <c r="D16" s="11" t="s">
        <v>114</v>
      </c>
      <c r="E16" s="11"/>
      <c r="F16" s="11">
        <f>材料入库!BQ16</f>
        <v>107</v>
      </c>
      <c r="G16" s="11">
        <v>0</v>
      </c>
      <c r="H16" s="11">
        <f>材料库存!F17-材料库存!J17</f>
        <v>63</v>
      </c>
      <c r="I16" s="139"/>
      <c r="J16" s="140"/>
    </row>
    <row r="17" spans="1:10" ht="22.5" customHeight="1">
      <c r="A17" s="11">
        <v>13</v>
      </c>
      <c r="B17" s="11" t="s">
        <v>55</v>
      </c>
      <c r="C17" s="11" t="s">
        <v>136</v>
      </c>
      <c r="D17" s="11" t="s">
        <v>114</v>
      </c>
      <c r="E17" s="11"/>
      <c r="F17" s="11">
        <f>材料入库!BQ17</f>
        <v>108</v>
      </c>
      <c r="G17" s="11">
        <v>0</v>
      </c>
      <c r="H17" s="11">
        <f>材料库存!F18-材料库存!J18</f>
        <v>64</v>
      </c>
      <c r="I17" s="139"/>
      <c r="J17" s="140"/>
    </row>
    <row r="18" spans="1:10" ht="22.5" customHeight="1">
      <c r="A18" s="11">
        <v>14</v>
      </c>
      <c r="B18" s="11" t="s">
        <v>55</v>
      </c>
      <c r="C18" s="11" t="s">
        <v>136</v>
      </c>
      <c r="D18" s="11" t="s">
        <v>114</v>
      </c>
      <c r="E18" s="11"/>
      <c r="F18" s="11">
        <f>材料入库!BQ18</f>
        <v>109</v>
      </c>
      <c r="G18" s="11">
        <v>0</v>
      </c>
      <c r="H18" s="11">
        <f>材料库存!F19-材料库存!J19</f>
        <v>65</v>
      </c>
      <c r="I18" s="139"/>
      <c r="J18" s="140"/>
    </row>
    <row r="19" spans="1:10" ht="22.5" customHeight="1">
      <c r="A19" s="11">
        <v>15</v>
      </c>
      <c r="B19" s="11" t="s">
        <v>55</v>
      </c>
      <c r="C19" s="11" t="s">
        <v>136</v>
      </c>
      <c r="D19" s="11" t="s">
        <v>114</v>
      </c>
      <c r="E19" s="11"/>
      <c r="F19" s="11">
        <f>材料入库!BQ19</f>
        <v>110</v>
      </c>
      <c r="G19" s="11">
        <v>0</v>
      </c>
      <c r="H19" s="11">
        <f>材料库存!F20-材料库存!J20</f>
        <v>66</v>
      </c>
      <c r="I19" s="139"/>
      <c r="J19" s="140"/>
    </row>
    <row r="20" spans="1:10" ht="22.5" customHeight="1">
      <c r="A20" s="11">
        <v>16</v>
      </c>
      <c r="B20" s="11" t="s">
        <v>55</v>
      </c>
      <c r="C20" s="11" t="s">
        <v>136</v>
      </c>
      <c r="D20" s="11" t="s">
        <v>114</v>
      </c>
      <c r="E20" s="11"/>
      <c r="F20" s="11">
        <f>材料入库!BQ20</f>
        <v>111</v>
      </c>
      <c r="G20" s="11">
        <v>0</v>
      </c>
      <c r="H20" s="11">
        <f>材料库存!F21-材料库存!J21</f>
        <v>67</v>
      </c>
      <c r="I20" s="139"/>
      <c r="J20" s="140"/>
    </row>
    <row r="21" spans="1:10" ht="22.5" customHeight="1">
      <c r="A21" s="11">
        <v>17</v>
      </c>
      <c r="B21" s="11" t="s">
        <v>55</v>
      </c>
      <c r="C21" s="11" t="s">
        <v>136</v>
      </c>
      <c r="D21" s="11" t="s">
        <v>114</v>
      </c>
      <c r="E21" s="11"/>
      <c r="F21" s="11">
        <f>材料入库!BQ21</f>
        <v>112</v>
      </c>
      <c r="G21" s="11">
        <v>0</v>
      </c>
      <c r="H21" s="11">
        <f>材料库存!F22-材料库存!J22</f>
        <v>68</v>
      </c>
      <c r="I21" s="139"/>
      <c r="J21" s="140"/>
    </row>
    <row r="22" spans="1:10" ht="22.5" customHeight="1">
      <c r="A22" s="11">
        <v>18</v>
      </c>
      <c r="B22" s="11" t="s">
        <v>55</v>
      </c>
      <c r="C22" s="11" t="s">
        <v>136</v>
      </c>
      <c r="D22" s="11" t="s">
        <v>114</v>
      </c>
      <c r="E22" s="11"/>
      <c r="F22" s="11">
        <f>材料入库!BQ22</f>
        <v>113</v>
      </c>
      <c r="G22" s="11">
        <v>0</v>
      </c>
      <c r="H22" s="11">
        <f>材料库存!F23-材料库存!J23</f>
        <v>69</v>
      </c>
      <c r="I22" s="139"/>
      <c r="J22" s="140"/>
    </row>
    <row r="23" spans="1:10" ht="22.5" customHeight="1">
      <c r="A23" s="11">
        <v>19</v>
      </c>
      <c r="B23" s="11" t="s">
        <v>55</v>
      </c>
      <c r="C23" s="11" t="s">
        <v>136</v>
      </c>
      <c r="D23" s="11" t="s">
        <v>114</v>
      </c>
      <c r="E23" s="11"/>
      <c r="F23" s="11">
        <f>材料入库!BQ23</f>
        <v>114</v>
      </c>
      <c r="G23" s="11">
        <v>0</v>
      </c>
      <c r="H23" s="11">
        <f>材料库存!F24-材料库存!J24</f>
        <v>70</v>
      </c>
      <c r="I23" s="139"/>
      <c r="J23" s="140"/>
    </row>
    <row r="24" spans="1:10" ht="22.5" customHeight="1">
      <c r="A24" s="11">
        <v>20</v>
      </c>
      <c r="B24" s="11" t="s">
        <v>55</v>
      </c>
      <c r="C24" s="11" t="s">
        <v>136</v>
      </c>
      <c r="D24" s="11" t="s">
        <v>114</v>
      </c>
      <c r="E24" s="11"/>
      <c r="F24" s="11">
        <f>材料入库!BQ24</f>
        <v>0</v>
      </c>
      <c r="G24" s="11">
        <v>0</v>
      </c>
      <c r="H24" s="11">
        <f>材料库存!F25-材料库存!J25</f>
        <v>0</v>
      </c>
      <c r="I24" s="139"/>
      <c r="J24" s="140"/>
    </row>
    <row r="25" spans="1:10" ht="22.5" customHeight="1">
      <c r="A25" s="11">
        <v>21</v>
      </c>
      <c r="B25" s="11" t="s">
        <v>105</v>
      </c>
      <c r="C25" s="11" t="s">
        <v>137</v>
      </c>
      <c r="D25" s="11" t="s">
        <v>114</v>
      </c>
      <c r="E25" s="11"/>
      <c r="F25" s="11">
        <f>材料入库!BQ25</f>
        <v>0</v>
      </c>
      <c r="G25" s="11">
        <v>0</v>
      </c>
      <c r="H25" s="11">
        <f>材料库存!F26-材料库存!J26</f>
        <v>0</v>
      </c>
      <c r="I25" s="139"/>
      <c r="J25" s="140"/>
    </row>
    <row r="26" spans="1:10" ht="22.5" customHeight="1">
      <c r="A26" s="11">
        <v>22</v>
      </c>
      <c r="B26" s="11" t="s">
        <v>105</v>
      </c>
      <c r="C26" s="11" t="s">
        <v>138</v>
      </c>
      <c r="D26" s="11" t="s">
        <v>114</v>
      </c>
      <c r="E26" s="11"/>
      <c r="F26" s="11">
        <f>材料入库!BQ26</f>
        <v>0</v>
      </c>
      <c r="G26" s="11">
        <v>0</v>
      </c>
      <c r="H26" s="11">
        <f>材料库存!F27-材料库存!J27</f>
        <v>0</v>
      </c>
      <c r="I26" s="139"/>
      <c r="J26" s="140"/>
    </row>
    <row r="27" spans="1:10" ht="22.5" customHeight="1">
      <c r="A27" s="11">
        <v>23</v>
      </c>
      <c r="B27" s="11" t="s">
        <v>105</v>
      </c>
      <c r="C27" s="11" t="s">
        <v>139</v>
      </c>
      <c r="D27" s="11" t="s">
        <v>114</v>
      </c>
      <c r="E27" s="11"/>
      <c r="F27" s="11">
        <f>材料入库!BQ27</f>
        <v>0</v>
      </c>
      <c r="G27" s="11">
        <v>0</v>
      </c>
      <c r="H27" s="11">
        <f>材料库存!F28-材料库存!J28</f>
        <v>0</v>
      </c>
      <c r="I27" s="139"/>
      <c r="J27" s="140"/>
    </row>
    <row r="28" spans="1:10" ht="22.5" customHeight="1">
      <c r="A28" s="11">
        <v>24</v>
      </c>
      <c r="B28" s="11" t="s">
        <v>105</v>
      </c>
      <c r="C28" s="11" t="s">
        <v>140</v>
      </c>
      <c r="D28" s="11" t="s">
        <v>114</v>
      </c>
      <c r="E28" s="11"/>
      <c r="F28" s="11">
        <f>材料入库!BQ28</f>
        <v>0</v>
      </c>
      <c r="G28" s="11">
        <v>0</v>
      </c>
      <c r="H28" s="11">
        <f>材料库存!F29-材料库存!J29</f>
        <v>0</v>
      </c>
      <c r="I28" s="139"/>
      <c r="J28" s="140"/>
    </row>
    <row r="29" spans="1:10" ht="22.5" customHeight="1">
      <c r="A29" s="11">
        <v>25</v>
      </c>
      <c r="B29" s="11" t="s">
        <v>105</v>
      </c>
      <c r="C29" s="11" t="s">
        <v>141</v>
      </c>
      <c r="D29" s="11" t="s">
        <v>114</v>
      </c>
      <c r="E29" s="11"/>
      <c r="F29" s="11">
        <f>材料入库!BQ29</f>
        <v>0</v>
      </c>
      <c r="G29" s="11">
        <v>0</v>
      </c>
      <c r="H29" s="11">
        <f>材料库存!F30-材料库存!J30</f>
        <v>0</v>
      </c>
      <c r="I29" s="139"/>
      <c r="J29" s="140"/>
    </row>
    <row r="30" spans="1:10" ht="22.5" customHeight="1">
      <c r="A30" s="11">
        <v>26</v>
      </c>
      <c r="B30" s="11" t="s">
        <v>105</v>
      </c>
      <c r="C30" s="11" t="s">
        <v>142</v>
      </c>
      <c r="D30" s="11" t="s">
        <v>114</v>
      </c>
      <c r="E30" s="11"/>
      <c r="F30" s="11">
        <f>材料入库!BQ30</f>
        <v>0</v>
      </c>
      <c r="G30" s="11">
        <v>0</v>
      </c>
      <c r="H30" s="11">
        <f>材料库存!F31-材料库存!J31</f>
        <v>0</v>
      </c>
      <c r="I30" s="139"/>
      <c r="J30" s="140"/>
    </row>
    <row r="31" spans="1:10" ht="22.5" customHeight="1">
      <c r="A31" s="11">
        <v>27</v>
      </c>
      <c r="B31" s="11" t="s">
        <v>105</v>
      </c>
      <c r="C31" s="11" t="s">
        <v>143</v>
      </c>
      <c r="D31" s="11" t="s">
        <v>114</v>
      </c>
      <c r="E31" s="11"/>
      <c r="F31" s="11">
        <f>材料入库!BQ31</f>
        <v>0</v>
      </c>
      <c r="G31" s="11">
        <v>0</v>
      </c>
      <c r="H31" s="11">
        <f>材料库存!F32-材料库存!J32</f>
        <v>0</v>
      </c>
      <c r="I31" s="139"/>
      <c r="J31" s="140"/>
    </row>
    <row r="32" spans="1:10" ht="22.5" customHeight="1">
      <c r="A32" s="11">
        <v>28</v>
      </c>
      <c r="B32" s="11" t="s">
        <v>105</v>
      </c>
      <c r="C32" s="11" t="s">
        <v>144</v>
      </c>
      <c r="D32" s="11" t="s">
        <v>114</v>
      </c>
      <c r="E32" s="11"/>
      <c r="F32" s="11">
        <f>材料入库!BQ32</f>
        <v>0</v>
      </c>
      <c r="G32" s="11">
        <v>0</v>
      </c>
      <c r="H32" s="11">
        <f>材料库存!F33-材料库存!J33</f>
        <v>0</v>
      </c>
      <c r="I32" s="139"/>
      <c r="J32" s="140"/>
    </row>
    <row r="33" spans="1:10" ht="22.5" customHeight="1">
      <c r="A33" s="11">
        <v>29</v>
      </c>
      <c r="B33" s="11" t="s">
        <v>105</v>
      </c>
      <c r="C33" s="11" t="s">
        <v>145</v>
      </c>
      <c r="D33" s="11" t="s">
        <v>114</v>
      </c>
      <c r="E33" s="11"/>
      <c r="F33" s="11">
        <f>材料入库!BQ33</f>
        <v>0</v>
      </c>
      <c r="G33" s="11">
        <v>0</v>
      </c>
      <c r="H33" s="11">
        <f>材料库存!F34-材料库存!J34</f>
        <v>0</v>
      </c>
      <c r="I33" s="139"/>
      <c r="J33" s="140"/>
    </row>
    <row r="34" spans="1:10" ht="22.5" customHeight="1">
      <c r="A34" s="11">
        <v>30</v>
      </c>
      <c r="B34" s="11" t="s">
        <v>105</v>
      </c>
      <c r="C34" s="11" t="s">
        <v>146</v>
      </c>
      <c r="D34" s="11" t="s">
        <v>114</v>
      </c>
      <c r="E34" s="11"/>
      <c r="F34" s="11">
        <f>材料入库!BQ34</f>
        <v>0</v>
      </c>
      <c r="G34" s="11">
        <v>0</v>
      </c>
      <c r="H34" s="11">
        <f>材料库存!F35-材料库存!J35</f>
        <v>0</v>
      </c>
      <c r="I34" s="139"/>
      <c r="J34" s="140"/>
    </row>
    <row r="35" spans="1:10" ht="22.5" customHeight="1">
      <c r="A35" s="11">
        <v>31</v>
      </c>
      <c r="B35" s="11" t="s">
        <v>105</v>
      </c>
      <c r="C35" s="11" t="s">
        <v>147</v>
      </c>
      <c r="D35" s="11" t="s">
        <v>114</v>
      </c>
      <c r="E35" s="11"/>
      <c r="F35" s="11">
        <f>材料入库!BQ35</f>
        <v>0</v>
      </c>
      <c r="G35" s="11">
        <v>0</v>
      </c>
      <c r="H35" s="11">
        <f>材料库存!F36-材料库存!J36</f>
        <v>0</v>
      </c>
      <c r="I35" s="139"/>
      <c r="J35" s="140"/>
    </row>
    <row r="36" spans="1:10" ht="22.5" customHeight="1">
      <c r="A36" s="11">
        <v>32</v>
      </c>
      <c r="B36" s="11" t="s">
        <v>105</v>
      </c>
      <c r="C36" s="11" t="s">
        <v>148</v>
      </c>
      <c r="D36" s="11" t="s">
        <v>114</v>
      </c>
      <c r="E36" s="11"/>
      <c r="F36" s="11">
        <f>材料入库!BQ36</f>
        <v>0</v>
      </c>
      <c r="G36" s="11">
        <v>0</v>
      </c>
      <c r="H36" s="11">
        <f>材料库存!F37-材料库存!J37</f>
        <v>0</v>
      </c>
      <c r="I36" s="139"/>
      <c r="J36" s="140"/>
    </row>
    <row r="37" spans="1:10" ht="22.5" customHeight="1">
      <c r="A37" s="11">
        <v>33</v>
      </c>
      <c r="B37" s="11" t="s">
        <v>105</v>
      </c>
      <c r="C37" s="11" t="s">
        <v>149</v>
      </c>
      <c r="D37" s="11" t="s">
        <v>114</v>
      </c>
      <c r="E37" s="11"/>
      <c r="F37" s="11">
        <f>材料入库!BQ37</f>
        <v>0</v>
      </c>
      <c r="G37" s="11">
        <v>0</v>
      </c>
      <c r="H37" s="11">
        <f>材料库存!F38-材料库存!J38</f>
        <v>0</v>
      </c>
      <c r="I37" s="139"/>
      <c r="J37" s="140"/>
    </row>
    <row r="38" spans="1:10" ht="22.5" customHeight="1">
      <c r="A38" s="11">
        <v>34</v>
      </c>
      <c r="B38" s="11" t="s">
        <v>105</v>
      </c>
      <c r="C38" s="11" t="s">
        <v>150</v>
      </c>
      <c r="D38" s="11" t="s">
        <v>114</v>
      </c>
      <c r="E38" s="11"/>
      <c r="F38" s="11">
        <f>材料入库!BQ38</f>
        <v>0</v>
      </c>
      <c r="G38" s="11">
        <v>0</v>
      </c>
      <c r="H38" s="11">
        <f>材料库存!F39-材料库存!J39</f>
        <v>0</v>
      </c>
      <c r="I38" s="139"/>
      <c r="J38" s="140"/>
    </row>
    <row r="39" spans="1:10" ht="22.5" customHeight="1">
      <c r="A39" s="11">
        <v>35</v>
      </c>
      <c r="B39" s="11" t="s">
        <v>105</v>
      </c>
      <c r="C39" s="11" t="s">
        <v>151</v>
      </c>
      <c r="D39" s="11" t="s">
        <v>114</v>
      </c>
      <c r="E39" s="11"/>
      <c r="F39" s="11">
        <f>材料入库!BQ39</f>
        <v>0</v>
      </c>
      <c r="G39" s="11">
        <v>0</v>
      </c>
      <c r="H39" s="11">
        <f>材料库存!F40-材料库存!J40</f>
        <v>0</v>
      </c>
      <c r="I39" s="139"/>
      <c r="J39" s="140"/>
    </row>
    <row r="40" spans="1:10" ht="22.5" customHeight="1">
      <c r="A40" s="11">
        <v>36</v>
      </c>
      <c r="B40" s="11" t="s">
        <v>105</v>
      </c>
      <c r="C40" s="11" t="s">
        <v>152</v>
      </c>
      <c r="D40" s="11" t="s">
        <v>114</v>
      </c>
      <c r="E40" s="11"/>
      <c r="F40" s="11">
        <f>材料入库!BQ40</f>
        <v>0</v>
      </c>
      <c r="G40" s="11">
        <v>0</v>
      </c>
      <c r="H40" s="11">
        <f>材料库存!F41-材料库存!J41</f>
        <v>0</v>
      </c>
      <c r="I40" s="139"/>
      <c r="J40" s="140"/>
    </row>
    <row r="41" spans="1:10" ht="22.5" customHeight="1">
      <c r="A41" s="11">
        <v>37</v>
      </c>
      <c r="B41" s="11" t="s">
        <v>105</v>
      </c>
      <c r="C41" s="11" t="s">
        <v>153</v>
      </c>
      <c r="D41" s="11" t="s">
        <v>114</v>
      </c>
      <c r="E41" s="11"/>
      <c r="F41" s="11">
        <f>材料入库!BQ41</f>
        <v>0</v>
      </c>
      <c r="G41" s="11">
        <v>0</v>
      </c>
      <c r="H41" s="11">
        <f>材料库存!F42-材料库存!J42</f>
        <v>0</v>
      </c>
      <c r="I41" s="139"/>
      <c r="J41" s="140"/>
    </row>
    <row r="42" spans="1:10" ht="22.5" customHeight="1">
      <c r="A42" s="11">
        <v>38</v>
      </c>
      <c r="B42" s="11" t="s">
        <v>105</v>
      </c>
      <c r="C42" s="11" t="s">
        <v>154</v>
      </c>
      <c r="D42" s="11" t="s">
        <v>114</v>
      </c>
      <c r="E42" s="11"/>
      <c r="F42" s="11">
        <f>材料入库!BQ42</f>
        <v>0</v>
      </c>
      <c r="G42" s="11">
        <v>0</v>
      </c>
      <c r="H42" s="11">
        <f>材料库存!F43-材料库存!J43</f>
        <v>0</v>
      </c>
      <c r="I42" s="139"/>
      <c r="J42" s="140"/>
    </row>
    <row r="43" spans="1:10" ht="22.5" customHeight="1">
      <c r="A43" s="11">
        <v>39</v>
      </c>
      <c r="B43" s="11" t="s">
        <v>105</v>
      </c>
      <c r="C43" s="11" t="s">
        <v>155</v>
      </c>
      <c r="D43" s="11" t="s">
        <v>114</v>
      </c>
      <c r="E43" s="11"/>
      <c r="F43" s="11">
        <f>材料入库!BQ43</f>
        <v>0</v>
      </c>
      <c r="G43" s="11">
        <v>0</v>
      </c>
      <c r="H43" s="11">
        <f>材料库存!F44-材料库存!J44</f>
        <v>0</v>
      </c>
      <c r="I43" s="139"/>
      <c r="J43" s="140"/>
    </row>
    <row r="44" spans="1:10" ht="22.5" customHeight="1">
      <c r="A44" s="11">
        <v>40</v>
      </c>
      <c r="B44" s="11" t="s">
        <v>105</v>
      </c>
      <c r="C44" s="11" t="s">
        <v>156</v>
      </c>
      <c r="D44" s="11" t="s">
        <v>114</v>
      </c>
      <c r="E44" s="11"/>
      <c r="F44" s="11">
        <f>材料入库!BQ44</f>
        <v>0</v>
      </c>
      <c r="G44" s="11">
        <v>0</v>
      </c>
      <c r="H44" s="11">
        <f>材料库存!F45-材料库存!J45</f>
        <v>0</v>
      </c>
      <c r="I44" s="139"/>
      <c r="J44" s="140"/>
    </row>
    <row r="45" spans="1:10" ht="22.5" customHeight="1">
      <c r="A45" s="11">
        <v>41</v>
      </c>
      <c r="B45" s="11" t="s">
        <v>105</v>
      </c>
      <c r="C45" s="11" t="s">
        <v>157</v>
      </c>
      <c r="D45" s="11" t="s">
        <v>114</v>
      </c>
      <c r="E45" s="11"/>
      <c r="F45" s="11">
        <f>材料入库!BQ45</f>
        <v>0</v>
      </c>
      <c r="G45" s="11">
        <v>0</v>
      </c>
      <c r="H45" s="11">
        <f>材料库存!F46-材料库存!J46</f>
        <v>0</v>
      </c>
      <c r="I45" s="139"/>
      <c r="J45" s="140"/>
    </row>
  </sheetData>
  <mergeCells count="47">
    <mergeCell ref="I44:J44"/>
    <mergeCell ref="I45:J45"/>
    <mergeCell ref="A2:A4"/>
    <mergeCell ref="H2:H4"/>
    <mergeCell ref="B2:E3"/>
    <mergeCell ref="F2:G3"/>
    <mergeCell ref="I2:J4"/>
    <mergeCell ref="I39:J39"/>
    <mergeCell ref="I40:J40"/>
    <mergeCell ref="I41:J41"/>
    <mergeCell ref="I42:J42"/>
    <mergeCell ref="I43:J43"/>
    <mergeCell ref="I34:J34"/>
    <mergeCell ref="I35:J35"/>
    <mergeCell ref="I36:J36"/>
    <mergeCell ref="I37:J37"/>
    <mergeCell ref="I38:J38"/>
    <mergeCell ref="I29:J29"/>
    <mergeCell ref="I30:J30"/>
    <mergeCell ref="I31:J31"/>
    <mergeCell ref="I32:J32"/>
    <mergeCell ref="I33:J33"/>
    <mergeCell ref="I24:J24"/>
    <mergeCell ref="I25:J25"/>
    <mergeCell ref="I26:J26"/>
    <mergeCell ref="I27:J27"/>
    <mergeCell ref="I28:J28"/>
    <mergeCell ref="I19:J19"/>
    <mergeCell ref="I20:J20"/>
    <mergeCell ref="I21:J21"/>
    <mergeCell ref="I22:J22"/>
    <mergeCell ref="I23:J23"/>
    <mergeCell ref="I14:J14"/>
    <mergeCell ref="I15:J15"/>
    <mergeCell ref="I16:J16"/>
    <mergeCell ref="I17:J17"/>
    <mergeCell ref="I18:J18"/>
    <mergeCell ref="I9:J9"/>
    <mergeCell ref="I10:J10"/>
    <mergeCell ref="I11:J11"/>
    <mergeCell ref="I12:J12"/>
    <mergeCell ref="I13:J13"/>
    <mergeCell ref="A1:J1"/>
    <mergeCell ref="I5:J5"/>
    <mergeCell ref="I6:J6"/>
    <mergeCell ref="I7:J7"/>
    <mergeCell ref="I8:J8"/>
  </mergeCells>
  <conditionalFormatting sqref="H5"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{0F61B8E0-73AA-498E-88B8-F9AB1E848854}</x14:id>
        </ext>
      </extLst>
    </cfRule>
  </conditionalFormatting>
  <conditionalFormatting sqref="G6:G45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6:H45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{9BB09E5B-AA76-4665-99A9-5D3CF4221D03}</x14:id>
        </ext>
      </extLst>
    </cfRule>
  </conditionalFormatting>
  <conditionalFormatting sqref="F5:G5 F6:F45">
    <cfRule type="colorScale" priority="1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5" right="0.75" top="1" bottom="1" header="0.5" footer="0.5"/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61B8E0-73AA-498E-88B8-F9AB1E8488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</xm:sqref>
        </x14:conditionalFormatting>
        <x14:conditionalFormatting xmlns:xm="http://schemas.microsoft.com/office/excel/2006/main">
          <x14:cfRule type="dataBar" id="{9BB09E5B-AA76-4665-99A9-5D3CF4221D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H6:H45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20"/>
  <sheetViews>
    <sheetView zoomScale="70" zoomScaleNormal="70" workbookViewId="0">
      <pane xSplit="2" ySplit="4" topLeftCell="C5" activePane="bottomRight" state="frozen"/>
      <selection pane="bottomRight" activeCell="I28" sqref="I28"/>
      <selection pane="bottomLeft"/>
      <selection pane="topRight"/>
    </sheetView>
  </sheetViews>
  <sheetFormatPr defaultColWidth="9" defaultRowHeight="13.5"/>
  <cols>
    <col min="1" max="1" width="9" style="1" customWidth="1"/>
    <col min="2" max="3" width="14.5" style="1" customWidth="1"/>
    <col min="4" max="26" width="11" style="1" customWidth="1"/>
    <col min="27" max="27" width="19.25" style="1" customWidth="1"/>
    <col min="28" max="16384" width="9" style="1"/>
  </cols>
  <sheetData>
    <row r="1" spans="1:27" ht="50.1" customHeight="1">
      <c r="A1" s="152" t="s">
        <v>250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4"/>
    </row>
    <row r="2" spans="1:27" ht="31.35" customHeight="1">
      <c r="A2" s="156" t="s">
        <v>1</v>
      </c>
      <c r="B2" s="156" t="s">
        <v>221</v>
      </c>
      <c r="C2" s="162" t="s">
        <v>222</v>
      </c>
      <c r="D2" s="163"/>
      <c r="E2" s="163"/>
      <c r="F2" s="163"/>
      <c r="G2" s="163"/>
      <c r="H2" s="163"/>
      <c r="I2" s="163"/>
      <c r="J2" s="164"/>
      <c r="K2" s="162" t="s">
        <v>223</v>
      </c>
      <c r="L2" s="163"/>
      <c r="M2" s="163"/>
      <c r="N2" s="163"/>
      <c r="O2" s="163"/>
      <c r="P2" s="163"/>
      <c r="Q2" s="163"/>
      <c r="R2" s="164"/>
      <c r="S2" s="162" t="s">
        <v>224</v>
      </c>
      <c r="T2" s="163"/>
      <c r="U2" s="163"/>
      <c r="V2" s="163"/>
      <c r="W2" s="163"/>
      <c r="X2" s="163"/>
      <c r="Y2" s="163"/>
      <c r="Z2" s="164"/>
      <c r="AA2" s="159" t="s">
        <v>11</v>
      </c>
    </row>
    <row r="3" spans="1:27" ht="31.35" customHeight="1">
      <c r="A3" s="156"/>
      <c r="B3" s="156"/>
      <c r="C3" s="165" t="s">
        <v>225</v>
      </c>
      <c r="D3" s="166"/>
      <c r="E3" s="166"/>
      <c r="F3" s="167"/>
      <c r="G3" s="165" t="s">
        <v>226</v>
      </c>
      <c r="H3" s="166"/>
      <c r="I3" s="166"/>
      <c r="J3" s="167"/>
      <c r="K3" s="165" t="s">
        <v>225</v>
      </c>
      <c r="L3" s="166"/>
      <c r="M3" s="166"/>
      <c r="N3" s="167"/>
      <c r="O3" s="165" t="s">
        <v>226</v>
      </c>
      <c r="P3" s="166"/>
      <c r="Q3" s="166"/>
      <c r="R3" s="167"/>
      <c r="S3" s="165" t="s">
        <v>225</v>
      </c>
      <c r="T3" s="166"/>
      <c r="U3" s="166"/>
      <c r="V3" s="167"/>
      <c r="W3" s="165" t="s">
        <v>226</v>
      </c>
      <c r="X3" s="166"/>
      <c r="Y3" s="166"/>
      <c r="Z3" s="167"/>
      <c r="AA3" s="160"/>
    </row>
    <row r="4" spans="1:27" ht="31.35" customHeight="1">
      <c r="A4" s="156"/>
      <c r="B4" s="156"/>
      <c r="C4" s="7" t="s">
        <v>159</v>
      </c>
      <c r="D4" s="7" t="s">
        <v>251</v>
      </c>
      <c r="E4" s="7" t="s">
        <v>170</v>
      </c>
      <c r="F4" s="7" t="s">
        <v>252</v>
      </c>
      <c r="G4" s="7" t="s">
        <v>159</v>
      </c>
      <c r="H4" s="7" t="s">
        <v>251</v>
      </c>
      <c r="I4" s="7" t="s">
        <v>170</v>
      </c>
      <c r="J4" s="7" t="s">
        <v>252</v>
      </c>
      <c r="K4" s="7" t="s">
        <v>159</v>
      </c>
      <c r="L4" s="7" t="s">
        <v>251</v>
      </c>
      <c r="M4" s="7" t="s">
        <v>170</v>
      </c>
      <c r="N4" s="7" t="s">
        <v>252</v>
      </c>
      <c r="O4" s="7" t="s">
        <v>159</v>
      </c>
      <c r="P4" s="7" t="s">
        <v>251</v>
      </c>
      <c r="Q4" s="7" t="s">
        <v>170</v>
      </c>
      <c r="R4" s="7" t="s">
        <v>252</v>
      </c>
      <c r="S4" s="7" t="s">
        <v>159</v>
      </c>
      <c r="T4" s="7" t="s">
        <v>251</v>
      </c>
      <c r="U4" s="7" t="s">
        <v>170</v>
      </c>
      <c r="V4" s="7" t="s">
        <v>252</v>
      </c>
      <c r="W4" s="7" t="s">
        <v>159</v>
      </c>
      <c r="X4" s="7" t="s">
        <v>251</v>
      </c>
      <c r="Y4" s="7" t="s">
        <v>170</v>
      </c>
      <c r="Z4" s="7" t="s">
        <v>252</v>
      </c>
      <c r="AA4" s="161"/>
    </row>
    <row r="5" spans="1:27" ht="30.6" customHeight="1">
      <c r="A5" s="4">
        <v>1</v>
      </c>
      <c r="B5" s="5" t="s">
        <v>229</v>
      </c>
      <c r="C5" s="5"/>
      <c r="D5" s="5"/>
      <c r="E5" s="5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30.6" customHeight="1">
      <c r="A6" s="8">
        <v>2</v>
      </c>
      <c r="B6" s="6" t="s">
        <v>230</v>
      </c>
      <c r="C6" s="6"/>
      <c r="D6" s="6"/>
      <c r="E6" s="6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30.6" customHeight="1">
      <c r="A7" s="4">
        <v>3</v>
      </c>
      <c r="B7" s="5" t="s">
        <v>231</v>
      </c>
      <c r="C7" s="5"/>
      <c r="D7" s="5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30.6" customHeight="1">
      <c r="A8" s="8">
        <v>4</v>
      </c>
      <c r="B8" s="6" t="s">
        <v>232</v>
      </c>
      <c r="C8" s="6"/>
      <c r="D8" s="6"/>
      <c r="E8" s="6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ht="30.6" customHeight="1">
      <c r="A9" s="4">
        <v>5</v>
      </c>
      <c r="B9" s="5" t="s">
        <v>233</v>
      </c>
      <c r="C9" s="5"/>
      <c r="D9" s="5"/>
      <c r="E9" s="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30.6" customHeight="1">
      <c r="A10" s="8">
        <v>6</v>
      </c>
      <c r="B10" s="6" t="s">
        <v>234</v>
      </c>
      <c r="C10" s="6"/>
      <c r="D10" s="6"/>
      <c r="E10" s="6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30.6" customHeight="1">
      <c r="A11" s="4">
        <v>7</v>
      </c>
      <c r="B11" s="5" t="s">
        <v>235</v>
      </c>
      <c r="C11" s="5"/>
      <c r="D11" s="5"/>
      <c r="E11" s="5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30.6" customHeight="1">
      <c r="A12" s="8">
        <v>8</v>
      </c>
      <c r="B12" s="6" t="s">
        <v>236</v>
      </c>
      <c r="C12" s="6"/>
      <c r="D12" s="6"/>
      <c r="E12" s="6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t="30.6" customHeight="1">
      <c r="A13" s="4">
        <v>9</v>
      </c>
      <c r="B13" s="5" t="s">
        <v>237</v>
      </c>
      <c r="C13" s="5"/>
      <c r="D13" s="5"/>
      <c r="E13" s="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30.6" customHeight="1">
      <c r="A14" s="8">
        <v>10</v>
      </c>
      <c r="B14" s="6" t="s">
        <v>238</v>
      </c>
      <c r="C14" s="6"/>
      <c r="D14" s="6"/>
      <c r="E14" s="6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30.6" customHeight="1">
      <c r="A15" s="4">
        <v>11</v>
      </c>
      <c r="B15" s="5" t="s">
        <v>239</v>
      </c>
      <c r="C15" s="5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30.6" customHeight="1">
      <c r="A16" s="8">
        <v>12</v>
      </c>
      <c r="B16" s="6" t="s">
        <v>240</v>
      </c>
      <c r="C16" s="6"/>
      <c r="D16" s="6"/>
      <c r="E16" s="6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30.6" customHeight="1">
      <c r="A17" s="4">
        <v>13</v>
      </c>
      <c r="B17" s="6" t="s">
        <v>241</v>
      </c>
      <c r="C17" s="6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30.6" customHeight="1">
      <c r="A18" s="8">
        <v>14</v>
      </c>
      <c r="B18" s="6" t="s">
        <v>242</v>
      </c>
      <c r="C18" s="6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ht="30.6" customHeight="1">
      <c r="A19" s="4">
        <v>15</v>
      </c>
      <c r="B19" s="6" t="s">
        <v>243</v>
      </c>
      <c r="C19" s="6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30.6" customHeight="1">
      <c r="A20" s="157" t="s">
        <v>244</v>
      </c>
      <c r="B20" s="158"/>
      <c r="C20" s="9"/>
      <c r="D20" s="8"/>
      <c r="E20" s="8"/>
      <c r="F20" s="8">
        <f>SUM(F5:F19)</f>
        <v>0</v>
      </c>
      <c r="G20" s="8"/>
      <c r="H20" s="8"/>
      <c r="I20" s="8"/>
      <c r="J20" s="8">
        <f>SUM(J5:J19)</f>
        <v>0</v>
      </c>
      <c r="K20" s="8"/>
      <c r="L20" s="8"/>
      <c r="M20" s="8"/>
      <c r="N20" s="8">
        <f>SUM(N5:N19)</f>
        <v>0</v>
      </c>
      <c r="O20" s="8"/>
      <c r="P20" s="8"/>
      <c r="Q20" s="8"/>
      <c r="R20" s="8">
        <f>SUM(R5:R19)</f>
        <v>0</v>
      </c>
      <c r="S20" s="8"/>
      <c r="T20" s="8"/>
      <c r="U20" s="8"/>
      <c r="V20" s="8">
        <f>SUM(V5:V19)</f>
        <v>0</v>
      </c>
      <c r="W20" s="8"/>
      <c r="X20" s="8"/>
      <c r="Y20" s="8"/>
      <c r="Z20" s="8">
        <f>SUM(Z5:Z19)</f>
        <v>0</v>
      </c>
      <c r="AA20" s="8"/>
    </row>
  </sheetData>
  <mergeCells count="14">
    <mergeCell ref="A20:B20"/>
    <mergeCell ref="A2:A4"/>
    <mergeCell ref="B2:B4"/>
    <mergeCell ref="AA2:AA4"/>
    <mergeCell ref="A1:AA1"/>
    <mergeCell ref="C2:J2"/>
    <mergeCell ref="K2:R2"/>
    <mergeCell ref="S2:Z2"/>
    <mergeCell ref="C3:F3"/>
    <mergeCell ref="G3:J3"/>
    <mergeCell ref="K3:N3"/>
    <mergeCell ref="O3:R3"/>
    <mergeCell ref="S3:V3"/>
    <mergeCell ref="W3:Z3"/>
  </mergeCell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73"/>
  <sheetViews>
    <sheetView workbookViewId="0">
      <selection activeCell="K18" sqref="K18"/>
    </sheetView>
  </sheetViews>
  <sheetFormatPr defaultColWidth="9" defaultRowHeight="13.5"/>
  <cols>
    <col min="1" max="1" width="9" style="1" customWidth="1"/>
    <col min="2" max="3" width="14.5" style="1" customWidth="1"/>
    <col min="4" max="10" width="11" style="1" customWidth="1"/>
    <col min="11" max="16384" width="9" style="1"/>
  </cols>
  <sheetData>
    <row r="1" spans="1:10" ht="50.1" customHeight="1">
      <c r="A1" s="152" t="s">
        <v>253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31.35" customHeight="1">
      <c r="A2" s="4" t="s">
        <v>1</v>
      </c>
      <c r="B2" s="5" t="s">
        <v>94</v>
      </c>
      <c r="C2" s="5" t="s">
        <v>39</v>
      </c>
      <c r="D2" s="5" t="s">
        <v>254</v>
      </c>
      <c r="E2" s="5" t="s">
        <v>95</v>
      </c>
      <c r="F2" s="4" t="s">
        <v>96</v>
      </c>
      <c r="G2" s="4" t="s">
        <v>97</v>
      </c>
      <c r="H2" s="4" t="s">
        <v>255</v>
      </c>
      <c r="I2" s="4" t="s">
        <v>256</v>
      </c>
      <c r="J2" s="4" t="s">
        <v>11</v>
      </c>
    </row>
    <row r="3" spans="1:10" ht="16.5">
      <c r="A3" s="168">
        <v>1</v>
      </c>
      <c r="B3" s="171" t="s">
        <v>55</v>
      </c>
      <c r="C3" s="171" t="s">
        <v>54</v>
      </c>
      <c r="D3" s="171" t="s">
        <v>257</v>
      </c>
      <c r="E3" s="5" t="s">
        <v>258</v>
      </c>
      <c r="F3" s="4" t="s">
        <v>259</v>
      </c>
      <c r="G3" s="4"/>
      <c r="H3" s="4">
        <v>500</v>
      </c>
      <c r="I3" s="4"/>
      <c r="J3" s="4"/>
    </row>
    <row r="4" spans="1:10" ht="16.5">
      <c r="A4" s="169"/>
      <c r="B4" s="172"/>
      <c r="C4" s="172"/>
      <c r="D4" s="172"/>
      <c r="E4" s="5" t="s">
        <v>260</v>
      </c>
      <c r="F4" s="4" t="s">
        <v>259</v>
      </c>
      <c r="G4" s="4"/>
      <c r="H4" s="4">
        <v>500</v>
      </c>
      <c r="I4" s="4"/>
      <c r="J4" s="4"/>
    </row>
    <row r="5" spans="1:10" ht="16.5">
      <c r="A5" s="169"/>
      <c r="B5" s="172"/>
      <c r="C5" s="172"/>
      <c r="D5" s="172"/>
      <c r="E5" s="5" t="s">
        <v>261</v>
      </c>
      <c r="F5" s="4" t="s">
        <v>259</v>
      </c>
      <c r="G5" s="4"/>
      <c r="H5" s="4">
        <v>500</v>
      </c>
      <c r="I5" s="4"/>
      <c r="J5" s="4"/>
    </row>
    <row r="6" spans="1:10" ht="16.5">
      <c r="A6" s="169"/>
      <c r="B6" s="172"/>
      <c r="C6" s="172"/>
      <c r="D6" s="172"/>
      <c r="E6" s="5" t="s">
        <v>262</v>
      </c>
      <c r="F6" s="4" t="s">
        <v>259</v>
      </c>
      <c r="G6" s="4"/>
      <c r="H6" s="4">
        <v>500</v>
      </c>
      <c r="I6" s="4"/>
      <c r="J6" s="4"/>
    </row>
    <row r="7" spans="1:10" ht="16.5">
      <c r="A7" s="169"/>
      <c r="B7" s="172"/>
      <c r="C7" s="172"/>
      <c r="D7" s="172"/>
      <c r="E7" s="5" t="s">
        <v>263</v>
      </c>
      <c r="F7" s="4" t="s">
        <v>259</v>
      </c>
      <c r="G7" s="4"/>
      <c r="H7" s="4">
        <v>500</v>
      </c>
      <c r="I7" s="4"/>
      <c r="J7" s="4"/>
    </row>
    <row r="8" spans="1:10" ht="16.5">
      <c r="A8" s="169"/>
      <c r="B8" s="172"/>
      <c r="C8" s="172"/>
      <c r="D8" s="172"/>
      <c r="E8" s="5" t="s">
        <v>264</v>
      </c>
      <c r="F8" s="4" t="s">
        <v>259</v>
      </c>
      <c r="G8" s="4"/>
      <c r="H8" s="4">
        <v>500</v>
      </c>
      <c r="I8" s="4"/>
      <c r="J8" s="4"/>
    </row>
    <row r="9" spans="1:10" ht="16.5">
      <c r="A9" s="169"/>
      <c r="B9" s="172"/>
      <c r="C9" s="172"/>
      <c r="D9" s="172"/>
      <c r="E9" s="5" t="s">
        <v>265</v>
      </c>
      <c r="F9" s="4" t="s">
        <v>259</v>
      </c>
      <c r="G9" s="4"/>
      <c r="H9" s="4">
        <v>500</v>
      </c>
      <c r="I9" s="4"/>
      <c r="J9" s="4"/>
    </row>
    <row r="10" spans="1:10" ht="16.5">
      <c r="A10" s="170"/>
      <c r="B10" s="173"/>
      <c r="C10" s="173"/>
      <c r="D10" s="173"/>
      <c r="E10" s="5" t="s">
        <v>266</v>
      </c>
      <c r="F10" s="4" t="s">
        <v>259</v>
      </c>
      <c r="G10" s="4"/>
      <c r="H10" s="4">
        <v>500</v>
      </c>
      <c r="I10" s="4"/>
      <c r="J10" s="4"/>
    </row>
    <row r="11" spans="1:10" ht="16.5">
      <c r="A11" s="168">
        <v>2</v>
      </c>
      <c r="B11" s="171" t="s">
        <v>55</v>
      </c>
      <c r="C11" s="171" t="s">
        <v>59</v>
      </c>
      <c r="D11" s="171" t="s">
        <v>267</v>
      </c>
      <c r="E11" s="5" t="s">
        <v>258</v>
      </c>
      <c r="F11" s="4" t="s">
        <v>259</v>
      </c>
      <c r="G11" s="4"/>
      <c r="H11" s="4">
        <v>500</v>
      </c>
      <c r="I11" s="4"/>
      <c r="J11" s="4"/>
    </row>
    <row r="12" spans="1:10" ht="16.5">
      <c r="A12" s="169"/>
      <c r="B12" s="172"/>
      <c r="C12" s="172"/>
      <c r="D12" s="172"/>
      <c r="E12" s="5" t="s">
        <v>260</v>
      </c>
      <c r="F12" s="4" t="s">
        <v>259</v>
      </c>
      <c r="G12" s="4"/>
      <c r="H12" s="4">
        <v>500</v>
      </c>
      <c r="I12" s="4"/>
      <c r="J12" s="4"/>
    </row>
    <row r="13" spans="1:10" ht="16.5">
      <c r="A13" s="169"/>
      <c r="B13" s="172"/>
      <c r="C13" s="172"/>
      <c r="D13" s="172"/>
      <c r="E13" s="5" t="s">
        <v>261</v>
      </c>
      <c r="F13" s="4" t="s">
        <v>259</v>
      </c>
      <c r="G13" s="4"/>
      <c r="H13" s="4">
        <v>500</v>
      </c>
      <c r="I13" s="4"/>
      <c r="J13" s="4"/>
    </row>
    <row r="14" spans="1:10" ht="16.5">
      <c r="A14" s="169"/>
      <c r="B14" s="172"/>
      <c r="C14" s="172"/>
      <c r="D14" s="172"/>
      <c r="E14" s="5" t="s">
        <v>262</v>
      </c>
      <c r="F14" s="4" t="s">
        <v>259</v>
      </c>
      <c r="G14" s="4"/>
      <c r="H14" s="4">
        <v>500</v>
      </c>
      <c r="I14" s="4"/>
      <c r="J14" s="4"/>
    </row>
    <row r="15" spans="1:10" ht="16.5">
      <c r="A15" s="169"/>
      <c r="B15" s="172"/>
      <c r="C15" s="172"/>
      <c r="D15" s="172"/>
      <c r="E15" s="5" t="s">
        <v>263</v>
      </c>
      <c r="F15" s="4" t="s">
        <v>259</v>
      </c>
      <c r="G15" s="4"/>
      <c r="H15" s="4">
        <v>500</v>
      </c>
      <c r="I15" s="4"/>
      <c r="J15" s="4"/>
    </row>
    <row r="16" spans="1:10" ht="16.5">
      <c r="A16" s="169"/>
      <c r="B16" s="172"/>
      <c r="C16" s="172"/>
      <c r="D16" s="172"/>
      <c r="E16" s="5" t="s">
        <v>264</v>
      </c>
      <c r="F16" s="4" t="s">
        <v>259</v>
      </c>
      <c r="G16" s="4"/>
      <c r="H16" s="4">
        <v>500</v>
      </c>
      <c r="I16" s="4"/>
      <c r="J16" s="4"/>
    </row>
    <row r="17" spans="1:10" ht="16.5">
      <c r="A17" s="169"/>
      <c r="B17" s="172"/>
      <c r="C17" s="172"/>
      <c r="D17" s="172"/>
      <c r="E17" s="5" t="s">
        <v>265</v>
      </c>
      <c r="F17" s="4" t="s">
        <v>259</v>
      </c>
      <c r="G17" s="4"/>
      <c r="H17" s="4">
        <v>500</v>
      </c>
      <c r="I17" s="4"/>
      <c r="J17" s="4"/>
    </row>
    <row r="18" spans="1:10" ht="16.5">
      <c r="A18" s="170"/>
      <c r="B18" s="173"/>
      <c r="C18" s="173"/>
      <c r="D18" s="173"/>
      <c r="E18" s="5" t="s">
        <v>266</v>
      </c>
      <c r="F18" s="4" t="s">
        <v>259</v>
      </c>
      <c r="G18" s="4"/>
      <c r="H18" s="4">
        <v>500</v>
      </c>
      <c r="I18" s="4"/>
      <c r="J18" s="4"/>
    </row>
    <row r="19" spans="1:10" ht="16.5">
      <c r="A19" s="168">
        <v>3</v>
      </c>
      <c r="B19" s="171" t="s">
        <v>55</v>
      </c>
      <c r="C19" s="171" t="s">
        <v>54</v>
      </c>
      <c r="D19" s="171" t="s">
        <v>268</v>
      </c>
      <c r="E19" s="5" t="s">
        <v>269</v>
      </c>
      <c r="F19" s="4" t="s">
        <v>259</v>
      </c>
      <c r="G19" s="4"/>
      <c r="H19" s="4">
        <v>500</v>
      </c>
      <c r="I19" s="4"/>
      <c r="J19" s="4"/>
    </row>
    <row r="20" spans="1:10" ht="16.5">
      <c r="A20" s="169"/>
      <c r="B20" s="172"/>
      <c r="C20" s="172"/>
      <c r="D20" s="172"/>
      <c r="E20" s="5" t="s">
        <v>270</v>
      </c>
      <c r="F20" s="4" t="s">
        <v>259</v>
      </c>
      <c r="G20" s="4"/>
      <c r="H20" s="4">
        <v>500</v>
      </c>
      <c r="I20" s="4"/>
      <c r="J20" s="4"/>
    </row>
    <row r="21" spans="1:10" ht="16.5">
      <c r="A21" s="169"/>
      <c r="B21" s="172"/>
      <c r="C21" s="172"/>
      <c r="D21" s="172"/>
      <c r="E21" s="5" t="s">
        <v>271</v>
      </c>
      <c r="F21" s="4" t="s">
        <v>259</v>
      </c>
      <c r="G21" s="4"/>
      <c r="H21" s="4">
        <v>500</v>
      </c>
      <c r="I21" s="4"/>
      <c r="J21" s="4"/>
    </row>
    <row r="22" spans="1:10" ht="16.5">
      <c r="A22" s="169"/>
      <c r="B22" s="172"/>
      <c r="C22" s="172"/>
      <c r="D22" s="172"/>
      <c r="E22" s="5" t="s">
        <v>272</v>
      </c>
      <c r="F22" s="4" t="s">
        <v>259</v>
      </c>
      <c r="G22" s="4"/>
      <c r="H22" s="4">
        <v>500</v>
      </c>
      <c r="I22" s="4"/>
      <c r="J22" s="4"/>
    </row>
    <row r="23" spans="1:10" ht="16.5">
      <c r="A23" s="169"/>
      <c r="B23" s="172"/>
      <c r="C23" s="172"/>
      <c r="D23" s="172"/>
      <c r="E23" s="5" t="s">
        <v>273</v>
      </c>
      <c r="F23" s="4" t="s">
        <v>259</v>
      </c>
      <c r="G23" s="4"/>
      <c r="H23" s="4">
        <v>500</v>
      </c>
      <c r="I23" s="4"/>
      <c r="J23" s="4"/>
    </row>
    <row r="24" spans="1:10" ht="16.5">
      <c r="A24" s="169"/>
      <c r="B24" s="172"/>
      <c r="C24" s="172"/>
      <c r="D24" s="172"/>
      <c r="E24" s="5" t="s">
        <v>274</v>
      </c>
      <c r="F24" s="4" t="s">
        <v>259</v>
      </c>
      <c r="G24" s="4"/>
      <c r="H24" s="4">
        <v>500</v>
      </c>
      <c r="I24" s="4"/>
      <c r="J24" s="4"/>
    </row>
    <row r="25" spans="1:10" ht="16.5">
      <c r="A25" s="169"/>
      <c r="B25" s="172"/>
      <c r="C25" s="172"/>
      <c r="D25" s="172"/>
      <c r="E25" s="5" t="s">
        <v>275</v>
      </c>
      <c r="F25" s="4" t="s">
        <v>259</v>
      </c>
      <c r="G25" s="4"/>
      <c r="H25" s="4">
        <v>500</v>
      </c>
      <c r="I25" s="4"/>
      <c r="J25" s="4"/>
    </row>
    <row r="26" spans="1:10" ht="16.5">
      <c r="A26" s="170"/>
      <c r="B26" s="173"/>
      <c r="C26" s="173"/>
      <c r="D26" s="173"/>
      <c r="E26" s="5" t="s">
        <v>266</v>
      </c>
      <c r="F26" s="4" t="s">
        <v>259</v>
      </c>
      <c r="G26" s="4"/>
      <c r="H26" s="4">
        <v>500</v>
      </c>
      <c r="I26" s="4"/>
      <c r="J26" s="4"/>
    </row>
    <row r="27" spans="1:10" ht="16.5">
      <c r="A27" s="168">
        <v>4</v>
      </c>
      <c r="B27" s="171" t="s">
        <v>55</v>
      </c>
      <c r="C27" s="171" t="s">
        <v>59</v>
      </c>
      <c r="D27" s="171" t="s">
        <v>276</v>
      </c>
      <c r="E27" s="5" t="s">
        <v>269</v>
      </c>
      <c r="F27" s="4" t="s">
        <v>259</v>
      </c>
      <c r="G27" s="4"/>
      <c r="H27" s="4">
        <v>500</v>
      </c>
      <c r="I27" s="4"/>
      <c r="J27" s="4"/>
    </row>
    <row r="28" spans="1:10" ht="16.5">
      <c r="A28" s="169"/>
      <c r="B28" s="172"/>
      <c r="C28" s="172"/>
      <c r="D28" s="172"/>
      <c r="E28" s="5" t="s">
        <v>270</v>
      </c>
      <c r="F28" s="4" t="s">
        <v>259</v>
      </c>
      <c r="G28" s="4"/>
      <c r="H28" s="4">
        <v>500</v>
      </c>
      <c r="I28" s="4"/>
      <c r="J28" s="4"/>
    </row>
    <row r="29" spans="1:10" ht="16.5">
      <c r="A29" s="169"/>
      <c r="B29" s="172"/>
      <c r="C29" s="172"/>
      <c r="D29" s="172"/>
      <c r="E29" s="5" t="s">
        <v>271</v>
      </c>
      <c r="F29" s="4" t="s">
        <v>259</v>
      </c>
      <c r="G29" s="4"/>
      <c r="H29" s="4">
        <v>500</v>
      </c>
      <c r="I29" s="4"/>
      <c r="J29" s="4"/>
    </row>
    <row r="30" spans="1:10" ht="16.5">
      <c r="A30" s="169"/>
      <c r="B30" s="172"/>
      <c r="C30" s="172"/>
      <c r="D30" s="172"/>
      <c r="E30" s="5" t="s">
        <v>272</v>
      </c>
      <c r="F30" s="4" t="s">
        <v>259</v>
      </c>
      <c r="G30" s="4"/>
      <c r="H30" s="4">
        <v>500</v>
      </c>
      <c r="I30" s="4"/>
      <c r="J30" s="4"/>
    </row>
    <row r="31" spans="1:10" ht="16.5">
      <c r="A31" s="169"/>
      <c r="B31" s="172"/>
      <c r="C31" s="172"/>
      <c r="D31" s="172"/>
      <c r="E31" s="5" t="s">
        <v>273</v>
      </c>
      <c r="F31" s="4" t="s">
        <v>259</v>
      </c>
      <c r="G31" s="4"/>
      <c r="H31" s="4">
        <v>500</v>
      </c>
      <c r="I31" s="4"/>
      <c r="J31" s="4"/>
    </row>
    <row r="32" spans="1:10" ht="16.5">
      <c r="A32" s="169"/>
      <c r="B32" s="172"/>
      <c r="C32" s="172"/>
      <c r="D32" s="172"/>
      <c r="E32" s="5" t="s">
        <v>274</v>
      </c>
      <c r="F32" s="4" t="s">
        <v>259</v>
      </c>
      <c r="G32" s="4"/>
      <c r="H32" s="4">
        <v>500</v>
      </c>
      <c r="I32" s="4"/>
      <c r="J32" s="4"/>
    </row>
    <row r="33" spans="1:10" ht="16.5">
      <c r="A33" s="169"/>
      <c r="B33" s="172"/>
      <c r="C33" s="172"/>
      <c r="D33" s="172"/>
      <c r="E33" s="5" t="s">
        <v>275</v>
      </c>
      <c r="F33" s="4" t="s">
        <v>259</v>
      </c>
      <c r="G33" s="4"/>
      <c r="H33" s="4">
        <v>500</v>
      </c>
      <c r="I33" s="4"/>
      <c r="J33" s="4"/>
    </row>
    <row r="34" spans="1:10" ht="16.5">
      <c r="A34" s="170"/>
      <c r="B34" s="173"/>
      <c r="C34" s="173"/>
      <c r="D34" s="173"/>
      <c r="E34" s="5" t="s">
        <v>266</v>
      </c>
      <c r="F34" s="4" t="s">
        <v>259</v>
      </c>
      <c r="G34" s="4"/>
      <c r="H34" s="4">
        <v>500</v>
      </c>
      <c r="I34" s="4"/>
      <c r="J34" s="4"/>
    </row>
    <row r="35" spans="1:10" ht="16.5">
      <c r="A35" s="168">
        <v>5</v>
      </c>
      <c r="B35" s="171" t="s">
        <v>55</v>
      </c>
      <c r="C35" s="171" t="s">
        <v>54</v>
      </c>
      <c r="D35" s="171" t="s">
        <v>277</v>
      </c>
      <c r="E35" s="5" t="s">
        <v>278</v>
      </c>
      <c r="F35" s="4" t="s">
        <v>259</v>
      </c>
      <c r="G35" s="4"/>
      <c r="H35" s="4">
        <v>500</v>
      </c>
      <c r="I35" s="4"/>
      <c r="J35" s="4"/>
    </row>
    <row r="36" spans="1:10" ht="16.5">
      <c r="A36" s="169"/>
      <c r="B36" s="172"/>
      <c r="C36" s="172"/>
      <c r="D36" s="172"/>
      <c r="E36" s="5" t="s">
        <v>279</v>
      </c>
      <c r="F36" s="4" t="s">
        <v>259</v>
      </c>
      <c r="G36" s="4"/>
      <c r="H36" s="4">
        <v>500</v>
      </c>
      <c r="I36" s="4"/>
      <c r="J36" s="4"/>
    </row>
    <row r="37" spans="1:10" ht="16.5">
      <c r="A37" s="169"/>
      <c r="B37" s="172"/>
      <c r="C37" s="172"/>
      <c r="D37" s="172"/>
      <c r="E37" s="5" t="s">
        <v>280</v>
      </c>
      <c r="F37" s="4" t="s">
        <v>259</v>
      </c>
      <c r="G37" s="4"/>
      <c r="H37" s="4">
        <v>500</v>
      </c>
      <c r="I37" s="4"/>
      <c r="J37" s="4"/>
    </row>
    <row r="38" spans="1:10" ht="16.5">
      <c r="A38" s="169"/>
      <c r="B38" s="172"/>
      <c r="C38" s="172"/>
      <c r="D38" s="172"/>
      <c r="E38" s="5" t="s">
        <v>281</v>
      </c>
      <c r="F38" s="4" t="s">
        <v>259</v>
      </c>
      <c r="G38" s="4"/>
      <c r="H38" s="4">
        <v>500</v>
      </c>
      <c r="I38" s="4"/>
      <c r="J38" s="4"/>
    </row>
    <row r="39" spans="1:10" ht="16.5">
      <c r="A39" s="169"/>
      <c r="B39" s="172"/>
      <c r="C39" s="172"/>
      <c r="D39" s="172"/>
      <c r="E39" s="5" t="s">
        <v>282</v>
      </c>
      <c r="F39" s="4" t="s">
        <v>259</v>
      </c>
      <c r="G39" s="4"/>
      <c r="H39" s="4">
        <v>500</v>
      </c>
      <c r="I39" s="4"/>
      <c r="J39" s="4"/>
    </row>
    <row r="40" spans="1:10" ht="16.5">
      <c r="A40" s="169"/>
      <c r="B40" s="172"/>
      <c r="C40" s="172"/>
      <c r="D40" s="172"/>
      <c r="E40" s="5" t="s">
        <v>283</v>
      </c>
      <c r="F40" s="4" t="s">
        <v>259</v>
      </c>
      <c r="G40" s="4"/>
      <c r="H40" s="4">
        <v>500</v>
      </c>
      <c r="I40" s="4"/>
      <c r="J40" s="4"/>
    </row>
    <row r="41" spans="1:10" ht="16.5">
      <c r="A41" s="169"/>
      <c r="B41" s="172"/>
      <c r="C41" s="172"/>
      <c r="D41" s="172"/>
      <c r="E41" s="5" t="s">
        <v>284</v>
      </c>
      <c r="F41" s="4" t="s">
        <v>259</v>
      </c>
      <c r="G41" s="4"/>
      <c r="H41" s="4">
        <v>500</v>
      </c>
      <c r="I41" s="4"/>
      <c r="J41" s="4"/>
    </row>
    <row r="42" spans="1:10" ht="16.5">
      <c r="A42" s="170"/>
      <c r="B42" s="173"/>
      <c r="C42" s="173"/>
      <c r="D42" s="173"/>
      <c r="E42" s="5" t="s">
        <v>266</v>
      </c>
      <c r="F42" s="4" t="s">
        <v>259</v>
      </c>
      <c r="G42" s="4"/>
      <c r="H42" s="4">
        <v>500</v>
      </c>
      <c r="I42" s="4"/>
      <c r="J42" s="4"/>
    </row>
    <row r="43" spans="1:10" ht="16.5">
      <c r="A43" s="168">
        <v>6</v>
      </c>
      <c r="B43" s="171" t="s">
        <v>55</v>
      </c>
      <c r="C43" s="171" t="s">
        <v>59</v>
      </c>
      <c r="D43" s="171" t="s">
        <v>285</v>
      </c>
      <c r="E43" s="5" t="s">
        <v>278</v>
      </c>
      <c r="F43" s="4" t="s">
        <v>259</v>
      </c>
      <c r="G43" s="4"/>
      <c r="H43" s="4">
        <v>500</v>
      </c>
      <c r="I43" s="4"/>
      <c r="J43" s="4"/>
    </row>
    <row r="44" spans="1:10" ht="16.5">
      <c r="A44" s="169"/>
      <c r="B44" s="172"/>
      <c r="C44" s="172"/>
      <c r="D44" s="172"/>
      <c r="E44" s="5" t="s">
        <v>279</v>
      </c>
      <c r="F44" s="4" t="s">
        <v>259</v>
      </c>
      <c r="G44" s="4"/>
      <c r="H44" s="4">
        <v>500</v>
      </c>
      <c r="I44" s="4"/>
      <c r="J44" s="4"/>
    </row>
    <row r="45" spans="1:10" ht="16.5">
      <c r="A45" s="169"/>
      <c r="B45" s="172"/>
      <c r="C45" s="172"/>
      <c r="D45" s="172"/>
      <c r="E45" s="5" t="s">
        <v>280</v>
      </c>
      <c r="F45" s="4" t="s">
        <v>259</v>
      </c>
      <c r="G45" s="4"/>
      <c r="H45" s="4">
        <v>500</v>
      </c>
      <c r="I45" s="4"/>
      <c r="J45" s="4"/>
    </row>
    <row r="46" spans="1:10" ht="16.5">
      <c r="A46" s="169"/>
      <c r="B46" s="172"/>
      <c r="C46" s="172"/>
      <c r="D46" s="172"/>
      <c r="E46" s="5" t="s">
        <v>281</v>
      </c>
      <c r="F46" s="4" t="s">
        <v>259</v>
      </c>
      <c r="G46" s="4"/>
      <c r="H46" s="4">
        <v>500</v>
      </c>
      <c r="I46" s="4"/>
      <c r="J46" s="4"/>
    </row>
    <row r="47" spans="1:10" ht="16.5">
      <c r="A47" s="169"/>
      <c r="B47" s="172"/>
      <c r="C47" s="172"/>
      <c r="D47" s="172"/>
      <c r="E47" s="5" t="s">
        <v>282</v>
      </c>
      <c r="F47" s="4" t="s">
        <v>259</v>
      </c>
      <c r="G47" s="4"/>
      <c r="H47" s="4">
        <v>500</v>
      </c>
      <c r="I47" s="4"/>
      <c r="J47" s="4"/>
    </row>
    <row r="48" spans="1:10" ht="16.5">
      <c r="A48" s="169"/>
      <c r="B48" s="172"/>
      <c r="C48" s="172"/>
      <c r="D48" s="172"/>
      <c r="E48" s="5" t="s">
        <v>283</v>
      </c>
      <c r="F48" s="4" t="s">
        <v>259</v>
      </c>
      <c r="G48" s="4"/>
      <c r="H48" s="4">
        <v>500</v>
      </c>
      <c r="I48" s="4"/>
      <c r="J48" s="4"/>
    </row>
    <row r="49" spans="1:10" ht="16.5">
      <c r="A49" s="169"/>
      <c r="B49" s="172"/>
      <c r="C49" s="172"/>
      <c r="D49" s="172"/>
      <c r="E49" s="5" t="s">
        <v>284</v>
      </c>
      <c r="F49" s="4" t="s">
        <v>259</v>
      </c>
      <c r="G49" s="4"/>
      <c r="H49" s="4">
        <v>500</v>
      </c>
      <c r="I49" s="4"/>
      <c r="J49" s="4"/>
    </row>
    <row r="50" spans="1:10" ht="16.5">
      <c r="A50" s="170"/>
      <c r="B50" s="173"/>
      <c r="C50" s="173"/>
      <c r="D50" s="173"/>
      <c r="E50" s="5" t="s">
        <v>266</v>
      </c>
      <c r="F50" s="4" t="s">
        <v>259</v>
      </c>
      <c r="G50" s="4"/>
      <c r="H50" s="4">
        <v>500</v>
      </c>
      <c r="I50" s="4"/>
      <c r="J50" s="4"/>
    </row>
    <row r="51" spans="1:10" ht="16.5">
      <c r="A51" s="168">
        <v>7</v>
      </c>
      <c r="B51" s="171" t="s">
        <v>55</v>
      </c>
      <c r="C51" s="171" t="s">
        <v>54</v>
      </c>
      <c r="D51" s="171" t="s">
        <v>286</v>
      </c>
      <c r="E51" s="5" t="s">
        <v>287</v>
      </c>
      <c r="F51" s="4" t="s">
        <v>259</v>
      </c>
      <c r="G51" s="4"/>
      <c r="H51" s="4">
        <v>500</v>
      </c>
      <c r="I51" s="4"/>
      <c r="J51" s="4"/>
    </row>
    <row r="52" spans="1:10" ht="16.5">
      <c r="A52" s="169"/>
      <c r="B52" s="172"/>
      <c r="C52" s="172"/>
      <c r="D52" s="172"/>
      <c r="E52" s="5" t="s">
        <v>288</v>
      </c>
      <c r="F52" s="4" t="s">
        <v>259</v>
      </c>
      <c r="G52" s="4"/>
      <c r="H52" s="4">
        <v>500</v>
      </c>
      <c r="I52" s="4"/>
      <c r="J52" s="4"/>
    </row>
    <row r="53" spans="1:10" ht="16.5">
      <c r="A53" s="169"/>
      <c r="B53" s="172"/>
      <c r="C53" s="172"/>
      <c r="D53" s="172"/>
      <c r="E53" s="5" t="s">
        <v>289</v>
      </c>
      <c r="F53" s="4" t="s">
        <v>259</v>
      </c>
      <c r="G53" s="4"/>
      <c r="H53" s="4">
        <v>500</v>
      </c>
      <c r="I53" s="4"/>
      <c r="J53" s="4"/>
    </row>
    <row r="54" spans="1:10" ht="16.5">
      <c r="A54" s="169"/>
      <c r="B54" s="172"/>
      <c r="C54" s="172"/>
      <c r="D54" s="172"/>
      <c r="E54" s="5" t="s">
        <v>290</v>
      </c>
      <c r="F54" s="4" t="s">
        <v>259</v>
      </c>
      <c r="G54" s="4"/>
      <c r="H54" s="4">
        <v>500</v>
      </c>
      <c r="I54" s="4"/>
      <c r="J54" s="4"/>
    </row>
    <row r="55" spans="1:10" ht="16.5">
      <c r="A55" s="169"/>
      <c r="B55" s="172"/>
      <c r="C55" s="172"/>
      <c r="D55" s="172"/>
      <c r="E55" s="5" t="s">
        <v>291</v>
      </c>
      <c r="F55" s="4" t="s">
        <v>259</v>
      </c>
      <c r="G55" s="4"/>
      <c r="H55" s="4">
        <v>500</v>
      </c>
      <c r="I55" s="4"/>
      <c r="J55" s="4"/>
    </row>
    <row r="56" spans="1:10" ht="16.5">
      <c r="A56" s="169"/>
      <c r="B56" s="172"/>
      <c r="C56" s="172"/>
      <c r="D56" s="172"/>
      <c r="E56" s="5" t="s">
        <v>292</v>
      </c>
      <c r="F56" s="4" t="s">
        <v>259</v>
      </c>
      <c r="G56" s="4"/>
      <c r="H56" s="4">
        <v>500</v>
      </c>
      <c r="I56" s="4"/>
      <c r="J56" s="4"/>
    </row>
    <row r="57" spans="1:10" ht="16.5">
      <c r="A57" s="169"/>
      <c r="B57" s="172"/>
      <c r="C57" s="172"/>
      <c r="D57" s="172"/>
      <c r="E57" s="5" t="s">
        <v>293</v>
      </c>
      <c r="F57" s="4" t="s">
        <v>259</v>
      </c>
      <c r="G57" s="4"/>
      <c r="H57" s="4">
        <v>500</v>
      </c>
      <c r="I57" s="4"/>
      <c r="J57" s="4"/>
    </row>
    <row r="58" spans="1:10" ht="16.5">
      <c r="A58" s="170"/>
      <c r="B58" s="173"/>
      <c r="C58" s="173"/>
      <c r="D58" s="173"/>
      <c r="E58" s="5" t="s">
        <v>266</v>
      </c>
      <c r="F58" s="4" t="s">
        <v>259</v>
      </c>
      <c r="G58" s="4"/>
      <c r="H58" s="4">
        <v>500</v>
      </c>
      <c r="I58" s="4"/>
      <c r="J58" s="4"/>
    </row>
    <row r="59" spans="1:10" ht="16.5">
      <c r="A59" s="168">
        <v>8</v>
      </c>
      <c r="B59" s="171" t="s">
        <v>55</v>
      </c>
      <c r="C59" s="171" t="s">
        <v>59</v>
      </c>
      <c r="D59" s="171" t="s">
        <v>294</v>
      </c>
      <c r="E59" s="5" t="s">
        <v>287</v>
      </c>
      <c r="F59" s="4" t="s">
        <v>259</v>
      </c>
      <c r="G59" s="4"/>
      <c r="H59" s="4">
        <v>500</v>
      </c>
      <c r="I59" s="4"/>
      <c r="J59" s="4"/>
    </row>
    <row r="60" spans="1:10" ht="16.5">
      <c r="A60" s="169"/>
      <c r="B60" s="172"/>
      <c r="C60" s="172"/>
      <c r="D60" s="172"/>
      <c r="E60" s="5" t="s">
        <v>288</v>
      </c>
      <c r="F60" s="4" t="s">
        <v>259</v>
      </c>
      <c r="G60" s="4"/>
      <c r="H60" s="4">
        <v>500</v>
      </c>
      <c r="I60" s="4"/>
      <c r="J60" s="4"/>
    </row>
    <row r="61" spans="1:10" ht="16.5">
      <c r="A61" s="169"/>
      <c r="B61" s="172"/>
      <c r="C61" s="172"/>
      <c r="D61" s="172"/>
      <c r="E61" s="5" t="s">
        <v>289</v>
      </c>
      <c r="F61" s="4" t="s">
        <v>259</v>
      </c>
      <c r="G61" s="4"/>
      <c r="H61" s="4">
        <v>500</v>
      </c>
      <c r="I61" s="4"/>
      <c r="J61" s="4"/>
    </row>
    <row r="62" spans="1:10" ht="16.5">
      <c r="A62" s="169"/>
      <c r="B62" s="172"/>
      <c r="C62" s="172"/>
      <c r="D62" s="172"/>
      <c r="E62" s="5" t="s">
        <v>290</v>
      </c>
      <c r="F62" s="4" t="s">
        <v>259</v>
      </c>
      <c r="G62" s="4"/>
      <c r="H62" s="4">
        <v>500</v>
      </c>
      <c r="I62" s="4"/>
      <c r="J62" s="4"/>
    </row>
    <row r="63" spans="1:10" ht="16.5">
      <c r="A63" s="169"/>
      <c r="B63" s="172"/>
      <c r="C63" s="172"/>
      <c r="D63" s="172"/>
      <c r="E63" s="5" t="s">
        <v>291</v>
      </c>
      <c r="F63" s="4" t="s">
        <v>259</v>
      </c>
      <c r="G63" s="4"/>
      <c r="H63" s="4">
        <v>500</v>
      </c>
      <c r="I63" s="4"/>
      <c r="J63" s="4"/>
    </row>
    <row r="64" spans="1:10" ht="16.5">
      <c r="A64" s="169"/>
      <c r="B64" s="172"/>
      <c r="C64" s="172"/>
      <c r="D64" s="172"/>
      <c r="E64" s="5" t="s">
        <v>292</v>
      </c>
      <c r="F64" s="4" t="s">
        <v>259</v>
      </c>
      <c r="G64" s="4"/>
      <c r="H64" s="4">
        <v>500</v>
      </c>
      <c r="I64" s="4"/>
      <c r="J64" s="4"/>
    </row>
    <row r="65" spans="1:10" ht="16.5">
      <c r="A65" s="169"/>
      <c r="B65" s="172"/>
      <c r="C65" s="172"/>
      <c r="D65" s="172"/>
      <c r="E65" s="5" t="s">
        <v>293</v>
      </c>
      <c r="F65" s="4" t="s">
        <v>259</v>
      </c>
      <c r="G65" s="4"/>
      <c r="H65" s="4">
        <v>500</v>
      </c>
      <c r="I65" s="4"/>
      <c r="J65" s="4"/>
    </row>
    <row r="66" spans="1:10" ht="16.5">
      <c r="A66" s="170"/>
      <c r="B66" s="173"/>
      <c r="C66" s="173"/>
      <c r="D66" s="173"/>
      <c r="E66" s="5" t="s">
        <v>266</v>
      </c>
      <c r="F66" s="4" t="s">
        <v>259</v>
      </c>
      <c r="G66" s="4"/>
      <c r="H66" s="4">
        <v>500</v>
      </c>
      <c r="I66" s="4"/>
      <c r="J66" s="4"/>
    </row>
    <row r="67" spans="1:10" ht="16.5">
      <c r="A67" s="4"/>
      <c r="B67" s="6"/>
      <c r="C67" s="6"/>
      <c r="D67" s="4"/>
      <c r="E67" s="4"/>
      <c r="F67" s="4"/>
      <c r="G67" s="4"/>
      <c r="H67" s="4"/>
      <c r="I67" s="4"/>
      <c r="J67" s="4"/>
    </row>
    <row r="68" spans="1:10" ht="16.5">
      <c r="A68" s="4"/>
      <c r="B68" s="6"/>
      <c r="C68" s="6"/>
      <c r="D68" s="4"/>
      <c r="E68" s="4"/>
      <c r="F68" s="4"/>
      <c r="G68" s="4"/>
      <c r="H68" s="4"/>
      <c r="I68" s="4"/>
      <c r="J68" s="4"/>
    </row>
    <row r="69" spans="1:10" ht="16.5">
      <c r="A69" s="4"/>
      <c r="B69" s="6"/>
      <c r="C69" s="6"/>
      <c r="D69" s="4"/>
      <c r="E69" s="4"/>
      <c r="F69" s="4"/>
      <c r="G69" s="4"/>
      <c r="H69" s="4"/>
      <c r="I69" s="4"/>
      <c r="J69" s="4"/>
    </row>
    <row r="70" spans="1:10" ht="16.5">
      <c r="A70" s="4"/>
      <c r="B70" s="6"/>
      <c r="C70" s="6"/>
      <c r="D70" s="4"/>
      <c r="E70" s="4"/>
      <c r="F70" s="4"/>
      <c r="G70" s="4"/>
      <c r="H70" s="4"/>
      <c r="I70" s="4"/>
      <c r="J70" s="4"/>
    </row>
    <row r="71" spans="1:10" ht="16.5">
      <c r="A71" s="4"/>
      <c r="B71" s="6"/>
      <c r="C71" s="6"/>
      <c r="D71" s="4"/>
      <c r="E71" s="4"/>
      <c r="F71" s="4"/>
      <c r="G71" s="4"/>
      <c r="H71" s="4"/>
      <c r="I71" s="4"/>
      <c r="J71" s="4"/>
    </row>
    <row r="72" spans="1:10" ht="16.5">
      <c r="A72" s="4"/>
      <c r="B72" s="6"/>
      <c r="C72" s="6"/>
      <c r="D72" s="4"/>
      <c r="E72" s="4"/>
      <c r="F72" s="4"/>
      <c r="G72" s="4"/>
      <c r="H72" s="4"/>
      <c r="I72" s="4"/>
      <c r="J72" s="4"/>
    </row>
    <row r="73" spans="1:10" ht="16.5">
      <c r="A73" s="4"/>
      <c r="B73" s="6"/>
      <c r="C73" s="6"/>
      <c r="D73" s="4"/>
      <c r="E73" s="4"/>
      <c r="F73" s="4"/>
      <c r="G73" s="4"/>
      <c r="H73" s="4"/>
      <c r="I73" s="4"/>
      <c r="J73" s="4"/>
    </row>
  </sheetData>
  <autoFilter ref="A2:J66" xr:uid="{00000000-0009-0000-0000-00000F000000}"/>
  <mergeCells count="33">
    <mergeCell ref="C35:C42"/>
    <mergeCell ref="C43:C50"/>
    <mergeCell ref="C51:C58"/>
    <mergeCell ref="C59:C66"/>
    <mergeCell ref="D3:D10"/>
    <mergeCell ref="D11:D18"/>
    <mergeCell ref="D19:D26"/>
    <mergeCell ref="D27:D34"/>
    <mergeCell ref="D35:D42"/>
    <mergeCell ref="D43:D50"/>
    <mergeCell ref="D51:D58"/>
    <mergeCell ref="D59:D66"/>
    <mergeCell ref="A35:A42"/>
    <mergeCell ref="A43:A50"/>
    <mergeCell ref="A51:A58"/>
    <mergeCell ref="A59:A66"/>
    <mergeCell ref="B3:B10"/>
    <mergeCell ref="B11:B18"/>
    <mergeCell ref="B19:B26"/>
    <mergeCell ref="B27:B34"/>
    <mergeCell ref="B35:B42"/>
    <mergeCell ref="B43:B50"/>
    <mergeCell ref="B51:B58"/>
    <mergeCell ref="B59:B66"/>
    <mergeCell ref="A1:J1"/>
    <mergeCell ref="A3:A10"/>
    <mergeCell ref="A11:A18"/>
    <mergeCell ref="A19:A26"/>
    <mergeCell ref="A27:A34"/>
    <mergeCell ref="C3:C10"/>
    <mergeCell ref="C11:C18"/>
    <mergeCell ref="C19:C26"/>
    <mergeCell ref="C27:C34"/>
  </mergeCells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73"/>
  <sheetViews>
    <sheetView workbookViewId="0">
      <selection activeCell="R14" sqref="R14"/>
    </sheetView>
  </sheetViews>
  <sheetFormatPr defaultColWidth="9" defaultRowHeight="13.5"/>
  <cols>
    <col min="1" max="1" width="9" style="1" customWidth="1"/>
    <col min="2" max="4" width="14.5" style="1" customWidth="1"/>
    <col min="5" max="11" width="11" style="1" customWidth="1"/>
    <col min="12" max="16384" width="9" style="1"/>
  </cols>
  <sheetData>
    <row r="1" spans="1:11" ht="50.1" customHeight="1">
      <c r="A1" s="152" t="s">
        <v>295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31.35" customHeight="1">
      <c r="A2" s="4" t="s">
        <v>1</v>
      </c>
      <c r="B2" s="5" t="s">
        <v>94</v>
      </c>
      <c r="C2" s="5" t="s">
        <v>39</v>
      </c>
      <c r="D2" s="5" t="s">
        <v>296</v>
      </c>
      <c r="E2" s="5" t="s">
        <v>254</v>
      </c>
      <c r="F2" s="5" t="s">
        <v>95</v>
      </c>
      <c r="G2" s="4" t="s">
        <v>96</v>
      </c>
      <c r="H2" s="4" t="s">
        <v>97</v>
      </c>
      <c r="I2" s="4" t="s">
        <v>255</v>
      </c>
      <c r="J2" s="4" t="s">
        <v>256</v>
      </c>
      <c r="K2" s="4" t="s">
        <v>11</v>
      </c>
    </row>
    <row r="3" spans="1:11" ht="16.5">
      <c r="A3" s="168">
        <v>1</v>
      </c>
      <c r="B3" s="171" t="s">
        <v>55</v>
      </c>
      <c r="C3" s="171" t="s">
        <v>54</v>
      </c>
      <c r="D3" s="171"/>
      <c r="E3" s="171" t="s">
        <v>257</v>
      </c>
      <c r="F3" s="5"/>
      <c r="G3" s="4"/>
      <c r="H3" s="4"/>
      <c r="I3" s="4"/>
      <c r="J3" s="4"/>
      <c r="K3" s="4"/>
    </row>
    <row r="4" spans="1:11" ht="16.5">
      <c r="A4" s="169"/>
      <c r="B4" s="172"/>
      <c r="C4" s="172"/>
      <c r="D4" s="172"/>
      <c r="E4" s="172"/>
      <c r="F4" s="5"/>
      <c r="G4" s="4"/>
      <c r="H4" s="4"/>
      <c r="I4" s="4"/>
      <c r="J4" s="4"/>
      <c r="K4" s="4"/>
    </row>
    <row r="5" spans="1:11" ht="16.5">
      <c r="A5" s="169"/>
      <c r="B5" s="172"/>
      <c r="C5" s="172"/>
      <c r="D5" s="172"/>
      <c r="E5" s="172"/>
      <c r="F5" s="5"/>
      <c r="G5" s="4"/>
      <c r="H5" s="4"/>
      <c r="I5" s="4"/>
      <c r="J5" s="4"/>
      <c r="K5" s="4"/>
    </row>
    <row r="6" spans="1:11" ht="16.5">
      <c r="A6" s="169"/>
      <c r="B6" s="172"/>
      <c r="C6" s="172"/>
      <c r="D6" s="172"/>
      <c r="E6" s="172"/>
      <c r="F6" s="5"/>
      <c r="G6" s="4"/>
      <c r="H6" s="4"/>
      <c r="I6" s="4"/>
      <c r="J6" s="4"/>
      <c r="K6" s="4"/>
    </row>
    <row r="7" spans="1:11" ht="16.5">
      <c r="A7" s="169"/>
      <c r="B7" s="172"/>
      <c r="C7" s="172"/>
      <c r="D7" s="172"/>
      <c r="E7" s="172"/>
      <c r="F7" s="5"/>
      <c r="G7" s="4"/>
      <c r="H7" s="4"/>
      <c r="I7" s="4"/>
      <c r="J7" s="4"/>
      <c r="K7" s="4"/>
    </row>
    <row r="8" spans="1:11" ht="16.5">
      <c r="A8" s="169"/>
      <c r="B8" s="172"/>
      <c r="C8" s="172"/>
      <c r="D8" s="172"/>
      <c r="E8" s="172"/>
      <c r="F8" s="5"/>
      <c r="G8" s="4"/>
      <c r="H8" s="4"/>
      <c r="I8" s="4"/>
      <c r="J8" s="4"/>
      <c r="K8" s="4"/>
    </row>
    <row r="9" spans="1:11" ht="16.5">
      <c r="A9" s="169"/>
      <c r="B9" s="172"/>
      <c r="C9" s="172"/>
      <c r="D9" s="172"/>
      <c r="E9" s="172"/>
      <c r="F9" s="5"/>
      <c r="G9" s="4"/>
      <c r="H9" s="4"/>
      <c r="I9" s="4"/>
      <c r="J9" s="4"/>
      <c r="K9" s="4"/>
    </row>
    <row r="10" spans="1:11" ht="16.5">
      <c r="A10" s="170"/>
      <c r="B10" s="173"/>
      <c r="C10" s="173"/>
      <c r="D10" s="173"/>
      <c r="E10" s="173"/>
      <c r="F10" s="5"/>
      <c r="G10" s="4"/>
      <c r="H10" s="4"/>
      <c r="I10" s="4"/>
      <c r="J10" s="4"/>
      <c r="K10" s="4"/>
    </row>
    <row r="11" spans="1:11" ht="16.5">
      <c r="A11" s="168">
        <v>2</v>
      </c>
      <c r="B11" s="171" t="s">
        <v>55</v>
      </c>
      <c r="C11" s="171" t="s">
        <v>59</v>
      </c>
      <c r="D11" s="171"/>
      <c r="E11" s="171" t="s">
        <v>267</v>
      </c>
      <c r="F11" s="5"/>
      <c r="G11" s="4"/>
      <c r="H11" s="4"/>
      <c r="I11" s="4"/>
      <c r="J11" s="4"/>
      <c r="K11" s="4"/>
    </row>
    <row r="12" spans="1:11" ht="16.5">
      <c r="A12" s="169"/>
      <c r="B12" s="172"/>
      <c r="C12" s="172"/>
      <c r="D12" s="172"/>
      <c r="E12" s="172"/>
      <c r="F12" s="5"/>
      <c r="G12" s="4"/>
      <c r="H12" s="4"/>
      <c r="I12" s="4"/>
      <c r="J12" s="4"/>
      <c r="K12" s="4"/>
    </row>
    <row r="13" spans="1:11" ht="16.5">
      <c r="A13" s="169"/>
      <c r="B13" s="172"/>
      <c r="C13" s="172"/>
      <c r="D13" s="172"/>
      <c r="E13" s="172"/>
      <c r="F13" s="5"/>
      <c r="G13" s="4"/>
      <c r="H13" s="4"/>
      <c r="I13" s="4"/>
      <c r="J13" s="4"/>
      <c r="K13" s="4"/>
    </row>
    <row r="14" spans="1:11" ht="16.5">
      <c r="A14" s="169"/>
      <c r="B14" s="172"/>
      <c r="C14" s="172"/>
      <c r="D14" s="172"/>
      <c r="E14" s="172"/>
      <c r="F14" s="5"/>
      <c r="G14" s="4"/>
      <c r="H14" s="4"/>
      <c r="I14" s="4"/>
      <c r="J14" s="4"/>
      <c r="K14" s="4"/>
    </row>
    <row r="15" spans="1:11" ht="16.5">
      <c r="A15" s="169"/>
      <c r="B15" s="172"/>
      <c r="C15" s="172"/>
      <c r="D15" s="172"/>
      <c r="E15" s="172"/>
      <c r="F15" s="5"/>
      <c r="G15" s="4"/>
      <c r="H15" s="4"/>
      <c r="I15" s="4"/>
      <c r="J15" s="4"/>
      <c r="K15" s="4"/>
    </row>
    <row r="16" spans="1:11" ht="16.5">
      <c r="A16" s="169"/>
      <c r="B16" s="172"/>
      <c r="C16" s="172"/>
      <c r="D16" s="172"/>
      <c r="E16" s="172"/>
      <c r="F16" s="5"/>
      <c r="G16" s="4"/>
      <c r="H16" s="4"/>
      <c r="I16" s="4"/>
      <c r="J16" s="4"/>
      <c r="K16" s="4"/>
    </row>
    <row r="17" spans="1:11" ht="16.5">
      <c r="A17" s="169"/>
      <c r="B17" s="172"/>
      <c r="C17" s="172"/>
      <c r="D17" s="172"/>
      <c r="E17" s="172"/>
      <c r="F17" s="5"/>
      <c r="G17" s="4"/>
      <c r="H17" s="4"/>
      <c r="I17" s="4"/>
      <c r="J17" s="4"/>
      <c r="K17" s="4"/>
    </row>
    <row r="18" spans="1:11" ht="16.5">
      <c r="A18" s="170"/>
      <c r="B18" s="173"/>
      <c r="C18" s="173"/>
      <c r="D18" s="173"/>
      <c r="E18" s="173"/>
      <c r="F18" s="5"/>
      <c r="G18" s="4"/>
      <c r="H18" s="4"/>
      <c r="I18" s="4"/>
      <c r="J18" s="4"/>
      <c r="K18" s="4"/>
    </row>
    <row r="19" spans="1:11" ht="16.5">
      <c r="A19" s="168">
        <v>3</v>
      </c>
      <c r="B19" s="171"/>
      <c r="C19" s="171"/>
      <c r="D19" s="171"/>
      <c r="E19" s="171"/>
      <c r="F19" s="5"/>
      <c r="G19" s="4"/>
      <c r="H19" s="4"/>
      <c r="I19" s="4"/>
      <c r="J19" s="4"/>
      <c r="K19" s="4"/>
    </row>
    <row r="20" spans="1:11" ht="16.5">
      <c r="A20" s="169"/>
      <c r="B20" s="172"/>
      <c r="C20" s="172"/>
      <c r="D20" s="172"/>
      <c r="E20" s="172"/>
      <c r="F20" s="5"/>
      <c r="G20" s="4"/>
      <c r="H20" s="4"/>
      <c r="I20" s="4"/>
      <c r="J20" s="4"/>
      <c r="K20" s="4"/>
    </row>
    <row r="21" spans="1:11" ht="16.5">
      <c r="A21" s="169"/>
      <c r="B21" s="172"/>
      <c r="C21" s="172"/>
      <c r="D21" s="172"/>
      <c r="E21" s="172"/>
      <c r="F21" s="5"/>
      <c r="G21" s="4"/>
      <c r="H21" s="4"/>
      <c r="I21" s="4"/>
      <c r="J21" s="4"/>
      <c r="K21" s="4"/>
    </row>
    <row r="22" spans="1:11" ht="16.5">
      <c r="A22" s="169"/>
      <c r="B22" s="172"/>
      <c r="C22" s="172"/>
      <c r="D22" s="172"/>
      <c r="E22" s="172"/>
      <c r="F22" s="5"/>
      <c r="G22" s="4"/>
      <c r="H22" s="4"/>
      <c r="I22" s="4"/>
      <c r="J22" s="4"/>
      <c r="K22" s="4"/>
    </row>
    <row r="23" spans="1:11" ht="16.5">
      <c r="A23" s="169"/>
      <c r="B23" s="172"/>
      <c r="C23" s="172"/>
      <c r="D23" s="172"/>
      <c r="E23" s="172"/>
      <c r="F23" s="5"/>
      <c r="G23" s="4"/>
      <c r="H23" s="4"/>
      <c r="I23" s="4"/>
      <c r="J23" s="4"/>
      <c r="K23" s="4"/>
    </row>
    <row r="24" spans="1:11" ht="16.5">
      <c r="A24" s="169"/>
      <c r="B24" s="172"/>
      <c r="C24" s="172"/>
      <c r="D24" s="172"/>
      <c r="E24" s="172"/>
      <c r="F24" s="5"/>
      <c r="G24" s="4"/>
      <c r="H24" s="4"/>
      <c r="I24" s="4"/>
      <c r="J24" s="4"/>
      <c r="K24" s="4"/>
    </row>
    <row r="25" spans="1:11" ht="16.5">
      <c r="A25" s="169"/>
      <c r="B25" s="172"/>
      <c r="C25" s="172"/>
      <c r="D25" s="172"/>
      <c r="E25" s="172"/>
      <c r="F25" s="5"/>
      <c r="G25" s="4"/>
      <c r="H25" s="4"/>
      <c r="I25" s="4"/>
      <c r="J25" s="4"/>
      <c r="K25" s="4"/>
    </row>
    <row r="26" spans="1:11" ht="16.5">
      <c r="A26" s="170"/>
      <c r="B26" s="173"/>
      <c r="C26" s="173"/>
      <c r="D26" s="173"/>
      <c r="E26" s="173"/>
      <c r="F26" s="5"/>
      <c r="G26" s="4"/>
      <c r="H26" s="4"/>
      <c r="I26" s="4"/>
      <c r="J26" s="4"/>
      <c r="K26" s="4"/>
    </row>
    <row r="27" spans="1:11" ht="16.5">
      <c r="A27" s="168">
        <v>4</v>
      </c>
      <c r="B27" s="171"/>
      <c r="C27" s="171"/>
      <c r="D27" s="171"/>
      <c r="E27" s="171"/>
      <c r="F27" s="5"/>
      <c r="G27" s="4"/>
      <c r="H27" s="4"/>
      <c r="I27" s="4"/>
      <c r="J27" s="4"/>
      <c r="K27" s="4"/>
    </row>
    <row r="28" spans="1:11" ht="16.5">
      <c r="A28" s="169"/>
      <c r="B28" s="172"/>
      <c r="C28" s="172"/>
      <c r="D28" s="172"/>
      <c r="E28" s="172"/>
      <c r="F28" s="5"/>
      <c r="G28" s="4"/>
      <c r="H28" s="4"/>
      <c r="I28" s="4"/>
      <c r="J28" s="4"/>
      <c r="K28" s="4"/>
    </row>
    <row r="29" spans="1:11" ht="16.5">
      <c r="A29" s="169"/>
      <c r="B29" s="172"/>
      <c r="C29" s="172"/>
      <c r="D29" s="172"/>
      <c r="E29" s="172"/>
      <c r="F29" s="5"/>
      <c r="G29" s="4"/>
      <c r="H29" s="4"/>
      <c r="I29" s="4"/>
      <c r="J29" s="4"/>
      <c r="K29" s="4"/>
    </row>
    <row r="30" spans="1:11" ht="16.5">
      <c r="A30" s="169"/>
      <c r="B30" s="172"/>
      <c r="C30" s="172"/>
      <c r="D30" s="172"/>
      <c r="E30" s="172"/>
      <c r="F30" s="5"/>
      <c r="G30" s="4"/>
      <c r="H30" s="4"/>
      <c r="I30" s="4"/>
      <c r="J30" s="4"/>
      <c r="K30" s="4"/>
    </row>
    <row r="31" spans="1:11" ht="16.5">
      <c r="A31" s="169"/>
      <c r="B31" s="172"/>
      <c r="C31" s="172"/>
      <c r="D31" s="172"/>
      <c r="E31" s="172"/>
      <c r="F31" s="5"/>
      <c r="G31" s="4"/>
      <c r="H31" s="4"/>
      <c r="I31" s="4"/>
      <c r="J31" s="4"/>
      <c r="K31" s="4"/>
    </row>
    <row r="32" spans="1:11" ht="16.5">
      <c r="A32" s="169"/>
      <c r="B32" s="172"/>
      <c r="C32" s="172"/>
      <c r="D32" s="172"/>
      <c r="E32" s="172"/>
      <c r="F32" s="5"/>
      <c r="G32" s="4"/>
      <c r="H32" s="4"/>
      <c r="I32" s="4"/>
      <c r="J32" s="4"/>
      <c r="K32" s="4"/>
    </row>
    <row r="33" spans="1:11" ht="16.5">
      <c r="A33" s="169"/>
      <c r="B33" s="172"/>
      <c r="C33" s="172"/>
      <c r="D33" s="172"/>
      <c r="E33" s="172"/>
      <c r="F33" s="5"/>
      <c r="G33" s="4"/>
      <c r="H33" s="4"/>
      <c r="I33" s="4"/>
      <c r="J33" s="4"/>
      <c r="K33" s="4"/>
    </row>
    <row r="34" spans="1:11" ht="16.5">
      <c r="A34" s="170"/>
      <c r="B34" s="173"/>
      <c r="C34" s="173"/>
      <c r="D34" s="173"/>
      <c r="E34" s="173"/>
      <c r="F34" s="5"/>
      <c r="G34" s="4"/>
      <c r="H34" s="4"/>
      <c r="I34" s="4"/>
      <c r="J34" s="4"/>
      <c r="K34" s="4"/>
    </row>
    <row r="35" spans="1:11" ht="16.5">
      <c r="A35" s="168">
        <v>5</v>
      </c>
      <c r="B35" s="171"/>
      <c r="C35" s="171"/>
      <c r="D35" s="171"/>
      <c r="E35" s="171"/>
      <c r="F35" s="5"/>
      <c r="G35" s="4"/>
      <c r="H35" s="4"/>
      <c r="I35" s="4"/>
      <c r="J35" s="4"/>
      <c r="K35" s="4"/>
    </row>
    <row r="36" spans="1:11" ht="16.5">
      <c r="A36" s="169"/>
      <c r="B36" s="172"/>
      <c r="C36" s="172"/>
      <c r="D36" s="172"/>
      <c r="E36" s="172"/>
      <c r="F36" s="5"/>
      <c r="G36" s="4"/>
      <c r="H36" s="4"/>
      <c r="I36" s="4"/>
      <c r="J36" s="4"/>
      <c r="K36" s="4"/>
    </row>
    <row r="37" spans="1:11" ht="16.5">
      <c r="A37" s="169"/>
      <c r="B37" s="172"/>
      <c r="C37" s="172"/>
      <c r="D37" s="172"/>
      <c r="E37" s="172"/>
      <c r="F37" s="5"/>
      <c r="G37" s="4"/>
      <c r="H37" s="4"/>
      <c r="I37" s="4"/>
      <c r="J37" s="4"/>
      <c r="K37" s="4"/>
    </row>
    <row r="38" spans="1:11" ht="16.5">
      <c r="A38" s="169"/>
      <c r="B38" s="172"/>
      <c r="C38" s="172"/>
      <c r="D38" s="172"/>
      <c r="E38" s="172"/>
      <c r="F38" s="5"/>
      <c r="G38" s="4"/>
      <c r="H38" s="4"/>
      <c r="I38" s="4"/>
      <c r="J38" s="4"/>
      <c r="K38" s="4"/>
    </row>
    <row r="39" spans="1:11" ht="16.5">
      <c r="A39" s="169"/>
      <c r="B39" s="172"/>
      <c r="C39" s="172"/>
      <c r="D39" s="172"/>
      <c r="E39" s="172"/>
      <c r="F39" s="5"/>
      <c r="G39" s="4"/>
      <c r="H39" s="4"/>
      <c r="I39" s="4"/>
      <c r="J39" s="4"/>
      <c r="K39" s="4"/>
    </row>
    <row r="40" spans="1:11" ht="16.5">
      <c r="A40" s="169"/>
      <c r="B40" s="172"/>
      <c r="C40" s="172"/>
      <c r="D40" s="172"/>
      <c r="E40" s="172"/>
      <c r="F40" s="5"/>
      <c r="G40" s="4"/>
      <c r="H40" s="4"/>
      <c r="I40" s="4"/>
      <c r="J40" s="4"/>
      <c r="K40" s="4"/>
    </row>
    <row r="41" spans="1:11" ht="16.5">
      <c r="A41" s="169"/>
      <c r="B41" s="172"/>
      <c r="C41" s="172"/>
      <c r="D41" s="172"/>
      <c r="E41" s="172"/>
      <c r="F41" s="5"/>
      <c r="G41" s="4"/>
      <c r="H41" s="4"/>
      <c r="I41" s="4"/>
      <c r="J41" s="4"/>
      <c r="K41" s="4"/>
    </row>
    <row r="42" spans="1:11" ht="16.5">
      <c r="A42" s="170"/>
      <c r="B42" s="173"/>
      <c r="C42" s="173"/>
      <c r="D42" s="173"/>
      <c r="E42" s="173"/>
      <c r="F42" s="5"/>
      <c r="G42" s="4"/>
      <c r="H42" s="4"/>
      <c r="I42" s="4"/>
      <c r="J42" s="4"/>
      <c r="K42" s="4"/>
    </row>
    <row r="43" spans="1:11" ht="16.5">
      <c r="A43" s="168">
        <v>6</v>
      </c>
      <c r="B43" s="171"/>
      <c r="C43" s="171"/>
      <c r="D43" s="171"/>
      <c r="E43" s="171"/>
      <c r="F43" s="5"/>
      <c r="G43" s="4"/>
      <c r="H43" s="4"/>
      <c r="I43" s="4"/>
      <c r="J43" s="4"/>
      <c r="K43" s="4"/>
    </row>
    <row r="44" spans="1:11" ht="16.5">
      <c r="A44" s="169"/>
      <c r="B44" s="172"/>
      <c r="C44" s="172"/>
      <c r="D44" s="172"/>
      <c r="E44" s="172"/>
      <c r="F44" s="5"/>
      <c r="G44" s="4"/>
      <c r="H44" s="4"/>
      <c r="I44" s="4"/>
      <c r="J44" s="4"/>
      <c r="K44" s="4"/>
    </row>
    <row r="45" spans="1:11" ht="16.5">
      <c r="A45" s="169"/>
      <c r="B45" s="172"/>
      <c r="C45" s="172"/>
      <c r="D45" s="172"/>
      <c r="E45" s="172"/>
      <c r="F45" s="5"/>
      <c r="G45" s="4"/>
      <c r="H45" s="4"/>
      <c r="I45" s="4"/>
      <c r="J45" s="4"/>
      <c r="K45" s="4"/>
    </row>
    <row r="46" spans="1:11" ht="16.5">
      <c r="A46" s="169"/>
      <c r="B46" s="172"/>
      <c r="C46" s="172"/>
      <c r="D46" s="172"/>
      <c r="E46" s="172"/>
      <c r="F46" s="5"/>
      <c r="G46" s="4"/>
      <c r="H46" s="4"/>
      <c r="I46" s="4"/>
      <c r="J46" s="4"/>
      <c r="K46" s="4"/>
    </row>
    <row r="47" spans="1:11" ht="16.5">
      <c r="A47" s="169"/>
      <c r="B47" s="172"/>
      <c r="C47" s="172"/>
      <c r="D47" s="172"/>
      <c r="E47" s="172"/>
      <c r="F47" s="5"/>
      <c r="G47" s="4"/>
      <c r="H47" s="4"/>
      <c r="I47" s="4"/>
      <c r="J47" s="4"/>
      <c r="K47" s="4"/>
    </row>
    <row r="48" spans="1:11" ht="16.5">
      <c r="A48" s="169"/>
      <c r="B48" s="172"/>
      <c r="C48" s="172"/>
      <c r="D48" s="172"/>
      <c r="E48" s="172"/>
      <c r="F48" s="5"/>
      <c r="G48" s="4"/>
      <c r="H48" s="4"/>
      <c r="I48" s="4"/>
      <c r="J48" s="4"/>
      <c r="K48" s="4"/>
    </row>
    <row r="49" spans="1:11" ht="16.5">
      <c r="A49" s="169"/>
      <c r="B49" s="172"/>
      <c r="C49" s="172"/>
      <c r="D49" s="172"/>
      <c r="E49" s="172"/>
      <c r="F49" s="5"/>
      <c r="G49" s="4"/>
      <c r="H49" s="4"/>
      <c r="I49" s="4"/>
      <c r="J49" s="4"/>
      <c r="K49" s="4"/>
    </row>
    <row r="50" spans="1:11" ht="16.5">
      <c r="A50" s="170"/>
      <c r="B50" s="173"/>
      <c r="C50" s="173"/>
      <c r="D50" s="173"/>
      <c r="E50" s="173"/>
      <c r="F50" s="5"/>
      <c r="G50" s="4"/>
      <c r="H50" s="4"/>
      <c r="I50" s="4"/>
      <c r="J50" s="4"/>
      <c r="K50" s="4"/>
    </row>
    <row r="51" spans="1:11" ht="16.5">
      <c r="A51" s="168">
        <v>7</v>
      </c>
      <c r="B51" s="171"/>
      <c r="C51" s="171"/>
      <c r="D51" s="171"/>
      <c r="E51" s="171"/>
      <c r="F51" s="5"/>
      <c r="G51" s="4"/>
      <c r="H51" s="4"/>
      <c r="I51" s="4"/>
      <c r="J51" s="4"/>
      <c r="K51" s="4"/>
    </row>
    <row r="52" spans="1:11" ht="16.5">
      <c r="A52" s="169"/>
      <c r="B52" s="172"/>
      <c r="C52" s="172"/>
      <c r="D52" s="172"/>
      <c r="E52" s="172"/>
      <c r="F52" s="5"/>
      <c r="G52" s="4"/>
      <c r="H52" s="4"/>
      <c r="I52" s="4"/>
      <c r="J52" s="4"/>
      <c r="K52" s="4"/>
    </row>
    <row r="53" spans="1:11" ht="16.5">
      <c r="A53" s="169"/>
      <c r="B53" s="172"/>
      <c r="C53" s="172"/>
      <c r="D53" s="172"/>
      <c r="E53" s="172"/>
      <c r="F53" s="5"/>
      <c r="G53" s="4"/>
      <c r="H53" s="4"/>
      <c r="I53" s="4"/>
      <c r="J53" s="4"/>
      <c r="K53" s="4"/>
    </row>
    <row r="54" spans="1:11" ht="16.5">
      <c r="A54" s="169"/>
      <c r="B54" s="172"/>
      <c r="C54" s="172"/>
      <c r="D54" s="172"/>
      <c r="E54" s="172"/>
      <c r="F54" s="5"/>
      <c r="G54" s="4"/>
      <c r="H54" s="4"/>
      <c r="I54" s="4"/>
      <c r="J54" s="4"/>
      <c r="K54" s="4"/>
    </row>
    <row r="55" spans="1:11" ht="16.5">
      <c r="A55" s="169"/>
      <c r="B55" s="172"/>
      <c r="C55" s="172"/>
      <c r="D55" s="172"/>
      <c r="E55" s="172"/>
      <c r="F55" s="5"/>
      <c r="G55" s="4"/>
      <c r="H55" s="4"/>
      <c r="I55" s="4"/>
      <c r="J55" s="4"/>
      <c r="K55" s="4"/>
    </row>
    <row r="56" spans="1:11" ht="16.5">
      <c r="A56" s="169"/>
      <c r="B56" s="172"/>
      <c r="C56" s="172"/>
      <c r="D56" s="172"/>
      <c r="E56" s="172"/>
      <c r="F56" s="5"/>
      <c r="G56" s="4"/>
      <c r="H56" s="4"/>
      <c r="I56" s="4"/>
      <c r="J56" s="4"/>
      <c r="K56" s="4"/>
    </row>
    <row r="57" spans="1:11" ht="16.5">
      <c r="A57" s="169"/>
      <c r="B57" s="172"/>
      <c r="C57" s="172"/>
      <c r="D57" s="172"/>
      <c r="E57" s="172"/>
      <c r="F57" s="5"/>
      <c r="G57" s="4"/>
      <c r="H57" s="4"/>
      <c r="I57" s="4"/>
      <c r="J57" s="4"/>
      <c r="K57" s="4"/>
    </row>
    <row r="58" spans="1:11" ht="16.5">
      <c r="A58" s="170"/>
      <c r="B58" s="173"/>
      <c r="C58" s="173"/>
      <c r="D58" s="173"/>
      <c r="E58" s="173"/>
      <c r="F58" s="5"/>
      <c r="G58" s="4"/>
      <c r="H58" s="4"/>
      <c r="I58" s="4"/>
      <c r="J58" s="4"/>
      <c r="K58" s="4"/>
    </row>
    <row r="59" spans="1:11" ht="16.5">
      <c r="A59" s="168">
        <v>8</v>
      </c>
      <c r="B59" s="171"/>
      <c r="C59" s="171"/>
      <c r="D59" s="171"/>
      <c r="E59" s="171"/>
      <c r="F59" s="5"/>
      <c r="G59" s="4"/>
      <c r="H59" s="4"/>
      <c r="I59" s="4"/>
      <c r="J59" s="4"/>
      <c r="K59" s="4"/>
    </row>
    <row r="60" spans="1:11" ht="16.5">
      <c r="A60" s="169"/>
      <c r="B60" s="172"/>
      <c r="C60" s="172"/>
      <c r="D60" s="172"/>
      <c r="E60" s="172"/>
      <c r="F60" s="5"/>
      <c r="G60" s="4"/>
      <c r="H60" s="4"/>
      <c r="I60" s="4"/>
      <c r="J60" s="4"/>
      <c r="K60" s="4"/>
    </row>
    <row r="61" spans="1:11" ht="16.5">
      <c r="A61" s="169"/>
      <c r="B61" s="172"/>
      <c r="C61" s="172"/>
      <c r="D61" s="172"/>
      <c r="E61" s="172"/>
      <c r="F61" s="5"/>
      <c r="G61" s="4"/>
      <c r="H61" s="4"/>
      <c r="I61" s="4"/>
      <c r="J61" s="4"/>
      <c r="K61" s="4"/>
    </row>
    <row r="62" spans="1:11" ht="16.5">
      <c r="A62" s="169"/>
      <c r="B62" s="172"/>
      <c r="C62" s="172"/>
      <c r="D62" s="172"/>
      <c r="E62" s="172"/>
      <c r="F62" s="5"/>
      <c r="G62" s="4"/>
      <c r="H62" s="4"/>
      <c r="I62" s="4"/>
      <c r="J62" s="4"/>
      <c r="K62" s="4"/>
    </row>
    <row r="63" spans="1:11" ht="16.5">
      <c r="A63" s="169"/>
      <c r="B63" s="172"/>
      <c r="C63" s="172"/>
      <c r="D63" s="172"/>
      <c r="E63" s="172"/>
      <c r="F63" s="5"/>
      <c r="G63" s="4"/>
      <c r="H63" s="4"/>
      <c r="I63" s="4"/>
      <c r="J63" s="4"/>
      <c r="K63" s="4"/>
    </row>
    <row r="64" spans="1:11" ht="16.5">
      <c r="A64" s="169"/>
      <c r="B64" s="172"/>
      <c r="C64" s="172"/>
      <c r="D64" s="172"/>
      <c r="E64" s="172"/>
      <c r="F64" s="5"/>
      <c r="G64" s="4"/>
      <c r="H64" s="4"/>
      <c r="I64" s="4"/>
      <c r="J64" s="4"/>
      <c r="K64" s="4"/>
    </row>
    <row r="65" spans="1:11" ht="16.5">
      <c r="A65" s="169"/>
      <c r="B65" s="172"/>
      <c r="C65" s="172"/>
      <c r="D65" s="172"/>
      <c r="E65" s="172"/>
      <c r="F65" s="5"/>
      <c r="G65" s="4"/>
      <c r="H65" s="4"/>
      <c r="I65" s="4"/>
      <c r="J65" s="4"/>
      <c r="K65" s="4"/>
    </row>
    <row r="66" spans="1:11" ht="16.5">
      <c r="A66" s="170"/>
      <c r="B66" s="173"/>
      <c r="C66" s="173"/>
      <c r="D66" s="173"/>
      <c r="E66" s="173"/>
      <c r="F66" s="5"/>
      <c r="G66" s="4"/>
      <c r="H66" s="4"/>
      <c r="I66" s="4"/>
      <c r="J66" s="4"/>
      <c r="K66" s="4"/>
    </row>
    <row r="67" spans="1:11" ht="16.5">
      <c r="A67" s="4"/>
      <c r="B67" s="6"/>
      <c r="C67" s="6"/>
      <c r="D67" s="6"/>
      <c r="E67" s="4"/>
      <c r="F67" s="4"/>
      <c r="G67" s="4"/>
      <c r="H67" s="4"/>
      <c r="I67" s="4"/>
      <c r="J67" s="4"/>
      <c r="K67" s="4"/>
    </row>
    <row r="68" spans="1:11" ht="16.5">
      <c r="A68" s="4"/>
      <c r="B68" s="6"/>
      <c r="C68" s="6"/>
      <c r="D68" s="6"/>
      <c r="E68" s="4"/>
      <c r="F68" s="4"/>
      <c r="G68" s="4"/>
      <c r="H68" s="4"/>
      <c r="I68" s="4"/>
      <c r="J68" s="4"/>
      <c r="K68" s="4"/>
    </row>
    <row r="69" spans="1:11" ht="16.5">
      <c r="A69" s="4"/>
      <c r="B69" s="6"/>
      <c r="C69" s="6"/>
      <c r="D69" s="6"/>
      <c r="E69" s="4"/>
      <c r="F69" s="4"/>
      <c r="G69" s="4"/>
      <c r="H69" s="4"/>
      <c r="I69" s="4"/>
      <c r="J69" s="4"/>
      <c r="K69" s="4"/>
    </row>
    <row r="70" spans="1:11" ht="16.5">
      <c r="A70" s="4"/>
      <c r="B70" s="6"/>
      <c r="C70" s="6"/>
      <c r="D70" s="6"/>
      <c r="E70" s="4"/>
      <c r="F70" s="4"/>
      <c r="G70" s="4"/>
      <c r="H70" s="4"/>
      <c r="I70" s="4"/>
      <c r="J70" s="4"/>
      <c r="K70" s="4"/>
    </row>
    <row r="71" spans="1:11" ht="16.5">
      <c r="A71" s="4"/>
      <c r="B71" s="6"/>
      <c r="C71" s="6"/>
      <c r="D71" s="6"/>
      <c r="E71" s="4"/>
      <c r="F71" s="4"/>
      <c r="G71" s="4"/>
      <c r="H71" s="4"/>
      <c r="I71" s="4"/>
      <c r="J71" s="4"/>
      <c r="K71" s="4"/>
    </row>
    <row r="72" spans="1:11" ht="16.5">
      <c r="A72" s="4"/>
      <c r="B72" s="6"/>
      <c r="C72" s="6"/>
      <c r="D72" s="6"/>
      <c r="E72" s="4"/>
      <c r="F72" s="4"/>
      <c r="G72" s="4"/>
      <c r="H72" s="4"/>
      <c r="I72" s="4"/>
      <c r="J72" s="4"/>
      <c r="K72" s="4"/>
    </row>
    <row r="73" spans="1:11" ht="16.5">
      <c r="A73" s="4"/>
      <c r="B73" s="6"/>
      <c r="C73" s="6"/>
      <c r="D73" s="6"/>
      <c r="E73" s="4"/>
      <c r="F73" s="4"/>
      <c r="G73" s="4"/>
      <c r="H73" s="4"/>
      <c r="I73" s="4"/>
      <c r="J73" s="4"/>
      <c r="K73" s="4"/>
    </row>
  </sheetData>
  <autoFilter ref="A2:K66" xr:uid="{00000000-0009-0000-0000-000010000000}"/>
  <mergeCells count="41">
    <mergeCell ref="E35:E42"/>
    <mergeCell ref="E43:E50"/>
    <mergeCell ref="E51:E58"/>
    <mergeCell ref="E59:E66"/>
    <mergeCell ref="C35:C42"/>
    <mergeCell ref="C43:C50"/>
    <mergeCell ref="C51:C58"/>
    <mergeCell ref="C59:C66"/>
    <mergeCell ref="D3:D10"/>
    <mergeCell ref="D11:D18"/>
    <mergeCell ref="D19:D26"/>
    <mergeCell ref="D27:D34"/>
    <mergeCell ref="D35:D42"/>
    <mergeCell ref="D43:D50"/>
    <mergeCell ref="D51:D58"/>
    <mergeCell ref="D59:D66"/>
    <mergeCell ref="A35:A42"/>
    <mergeCell ref="A43:A50"/>
    <mergeCell ref="A51:A58"/>
    <mergeCell ref="A59:A66"/>
    <mergeCell ref="B3:B10"/>
    <mergeCell ref="B11:B18"/>
    <mergeCell ref="B19:B26"/>
    <mergeCell ref="B27:B34"/>
    <mergeCell ref="B35:B42"/>
    <mergeCell ref="B43:B50"/>
    <mergeCell ref="B51:B58"/>
    <mergeCell ref="B59:B66"/>
    <mergeCell ref="A1:K1"/>
    <mergeCell ref="A3:A10"/>
    <mergeCell ref="A11:A18"/>
    <mergeCell ref="A19:A26"/>
    <mergeCell ref="A27:A34"/>
    <mergeCell ref="C3:C10"/>
    <mergeCell ref="C11:C18"/>
    <mergeCell ref="C19:C26"/>
    <mergeCell ref="C27:C34"/>
    <mergeCell ref="E3:E10"/>
    <mergeCell ref="E11:E18"/>
    <mergeCell ref="E19:E26"/>
    <mergeCell ref="E27:E34"/>
  </mergeCell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51"/>
  <sheetViews>
    <sheetView tabSelected="1" zoomScale="85" zoomScaleNormal="85" workbookViewId="0">
      <selection activeCell="G14" sqref="G14"/>
    </sheetView>
  </sheetViews>
  <sheetFormatPr defaultColWidth="9" defaultRowHeight="13.5"/>
  <cols>
    <col min="1" max="1" width="9" style="1" customWidth="1"/>
    <col min="2" max="4" width="14.5" style="1" customWidth="1"/>
    <col min="5" max="5" width="13.875" style="1" customWidth="1"/>
    <col min="6" max="13" width="11" style="1" customWidth="1"/>
    <col min="14" max="16384" width="9" style="1"/>
  </cols>
  <sheetData>
    <row r="1" spans="1:13" ht="50.1" customHeight="1">
      <c r="A1" s="152" t="s">
        <v>297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ht="31.35" customHeight="1">
      <c r="A2" s="174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6"/>
    </row>
    <row r="3" spans="1:13" ht="39.950000000000003" customHeight="1">
      <c r="A3" s="2" t="s">
        <v>1</v>
      </c>
      <c r="B3" s="3" t="s">
        <v>298</v>
      </c>
      <c r="C3" s="3" t="s">
        <v>299</v>
      </c>
      <c r="D3" s="3" t="s">
        <v>296</v>
      </c>
      <c r="E3" s="3" t="s">
        <v>300</v>
      </c>
      <c r="F3" s="3" t="s">
        <v>95</v>
      </c>
      <c r="G3" s="2" t="s">
        <v>96</v>
      </c>
      <c r="H3" s="2" t="s">
        <v>97</v>
      </c>
      <c r="I3" s="2" t="s">
        <v>255</v>
      </c>
      <c r="J3" s="2" t="s">
        <v>301</v>
      </c>
      <c r="K3" s="2" t="s">
        <v>244</v>
      </c>
      <c r="L3" s="2" t="s">
        <v>302</v>
      </c>
      <c r="M3" s="2" t="s">
        <v>11</v>
      </c>
    </row>
    <row r="4" spans="1:13" ht="16.5">
      <c r="A4" s="177">
        <v>1</v>
      </c>
      <c r="B4" s="178" t="s">
        <v>303</v>
      </c>
      <c r="C4" s="178" t="s">
        <v>54</v>
      </c>
      <c r="D4" s="178"/>
      <c r="E4" s="179" t="s">
        <v>257</v>
      </c>
      <c r="F4" s="5"/>
      <c r="G4" s="4"/>
      <c r="H4" s="4"/>
      <c r="I4" s="4"/>
      <c r="J4" s="4"/>
      <c r="K4" s="4">
        <f t="shared" ref="K4:K51" si="0">I4*J4</f>
        <v>0</v>
      </c>
      <c r="L4" s="177">
        <f>SUM(K4:K19)</f>
        <v>0</v>
      </c>
      <c r="M4" s="4"/>
    </row>
    <row r="5" spans="1:13" ht="16.5">
      <c r="A5" s="177"/>
      <c r="B5" s="178"/>
      <c r="C5" s="178"/>
      <c r="D5" s="178"/>
      <c r="E5" s="179"/>
      <c r="F5" s="5"/>
      <c r="G5" s="4"/>
      <c r="H5" s="4"/>
      <c r="I5" s="4"/>
      <c r="J5" s="4"/>
      <c r="K5" s="4">
        <f t="shared" si="0"/>
        <v>0</v>
      </c>
      <c r="L5" s="177"/>
      <c r="M5" s="4"/>
    </row>
    <row r="6" spans="1:13" ht="16.5">
      <c r="A6" s="177"/>
      <c r="B6" s="178"/>
      <c r="C6" s="178"/>
      <c r="D6" s="178"/>
      <c r="E6" s="179"/>
      <c r="F6" s="5"/>
      <c r="G6" s="4"/>
      <c r="H6" s="4"/>
      <c r="I6" s="4"/>
      <c r="J6" s="4"/>
      <c r="K6" s="4">
        <f t="shared" si="0"/>
        <v>0</v>
      </c>
      <c r="L6" s="177"/>
      <c r="M6" s="4"/>
    </row>
    <row r="7" spans="1:13" ht="16.5">
      <c r="A7" s="177"/>
      <c r="B7" s="178"/>
      <c r="C7" s="178"/>
      <c r="D7" s="178"/>
      <c r="E7" s="179"/>
      <c r="F7" s="5"/>
      <c r="G7" s="4"/>
      <c r="H7" s="4"/>
      <c r="I7" s="4"/>
      <c r="J7" s="4"/>
      <c r="K7" s="4">
        <f t="shared" si="0"/>
        <v>0</v>
      </c>
      <c r="L7" s="177"/>
      <c r="M7" s="4"/>
    </row>
    <row r="8" spans="1:13" ht="16.5">
      <c r="A8" s="177"/>
      <c r="B8" s="178"/>
      <c r="C8" s="178"/>
      <c r="D8" s="178"/>
      <c r="E8" s="179"/>
      <c r="F8" s="5"/>
      <c r="G8" s="4"/>
      <c r="H8" s="4"/>
      <c r="I8" s="4"/>
      <c r="J8" s="4"/>
      <c r="K8" s="4">
        <f t="shared" si="0"/>
        <v>0</v>
      </c>
      <c r="L8" s="177"/>
      <c r="M8" s="4"/>
    </row>
    <row r="9" spans="1:13" ht="16.5">
      <c r="A9" s="177"/>
      <c r="B9" s="178"/>
      <c r="C9" s="178"/>
      <c r="D9" s="178"/>
      <c r="E9" s="179"/>
      <c r="F9" s="5"/>
      <c r="G9" s="4"/>
      <c r="H9" s="4"/>
      <c r="I9" s="4"/>
      <c r="J9" s="4"/>
      <c r="K9" s="4">
        <f t="shared" si="0"/>
        <v>0</v>
      </c>
      <c r="L9" s="177"/>
      <c r="M9" s="4"/>
    </row>
    <row r="10" spans="1:13" ht="16.5">
      <c r="A10" s="177"/>
      <c r="B10" s="178"/>
      <c r="C10" s="178"/>
      <c r="D10" s="178"/>
      <c r="E10" s="179"/>
      <c r="F10" s="5"/>
      <c r="G10" s="4"/>
      <c r="H10" s="4"/>
      <c r="I10" s="4"/>
      <c r="J10" s="4"/>
      <c r="K10" s="4">
        <f t="shared" si="0"/>
        <v>0</v>
      </c>
      <c r="L10" s="177"/>
      <c r="M10" s="4"/>
    </row>
    <row r="11" spans="1:13" ht="16.5">
      <c r="A11" s="177"/>
      <c r="B11" s="178"/>
      <c r="C11" s="178"/>
      <c r="D11" s="178"/>
      <c r="E11" s="179"/>
      <c r="F11" s="5"/>
      <c r="G11" s="4"/>
      <c r="H11" s="4"/>
      <c r="I11" s="4"/>
      <c r="J11" s="4"/>
      <c r="K11" s="4">
        <f t="shared" si="0"/>
        <v>0</v>
      </c>
      <c r="L11" s="177"/>
      <c r="M11" s="4"/>
    </row>
    <row r="12" spans="1:13" ht="16.5">
      <c r="A12" s="177">
        <v>2</v>
      </c>
      <c r="B12" s="178" t="s">
        <v>303</v>
      </c>
      <c r="C12" s="178" t="s">
        <v>59</v>
      </c>
      <c r="D12" s="178"/>
      <c r="E12" s="179" t="s">
        <v>267</v>
      </c>
      <c r="F12" s="5"/>
      <c r="G12" s="4"/>
      <c r="H12" s="4"/>
      <c r="I12" s="4"/>
      <c r="J12" s="4"/>
      <c r="K12" s="4">
        <f t="shared" si="0"/>
        <v>0</v>
      </c>
      <c r="L12" s="177"/>
      <c r="M12" s="4"/>
    </row>
    <row r="13" spans="1:13" ht="16.5">
      <c r="A13" s="177"/>
      <c r="B13" s="178"/>
      <c r="C13" s="178"/>
      <c r="D13" s="178"/>
      <c r="E13" s="179"/>
      <c r="F13" s="5"/>
      <c r="G13" s="4"/>
      <c r="H13" s="4"/>
      <c r="I13" s="4"/>
      <c r="J13" s="4"/>
      <c r="K13" s="4">
        <f t="shared" si="0"/>
        <v>0</v>
      </c>
      <c r="L13" s="177"/>
      <c r="M13" s="4"/>
    </row>
    <row r="14" spans="1:13" ht="16.5">
      <c r="A14" s="177"/>
      <c r="B14" s="178"/>
      <c r="C14" s="178"/>
      <c r="D14" s="178"/>
      <c r="E14" s="179"/>
      <c r="F14" s="5"/>
      <c r="G14" s="4"/>
      <c r="H14" s="4"/>
      <c r="I14" s="4"/>
      <c r="J14" s="4"/>
      <c r="K14" s="4">
        <f t="shared" si="0"/>
        <v>0</v>
      </c>
      <c r="L14" s="177"/>
      <c r="M14" s="4"/>
    </row>
    <row r="15" spans="1:13" ht="16.5">
      <c r="A15" s="177"/>
      <c r="B15" s="178"/>
      <c r="C15" s="178"/>
      <c r="D15" s="178"/>
      <c r="E15" s="179"/>
      <c r="F15" s="5"/>
      <c r="G15" s="4"/>
      <c r="H15" s="4"/>
      <c r="I15" s="4"/>
      <c r="J15" s="4"/>
      <c r="K15" s="4">
        <f t="shared" si="0"/>
        <v>0</v>
      </c>
      <c r="L15" s="177"/>
      <c r="M15" s="4"/>
    </row>
    <row r="16" spans="1:13" ht="16.5">
      <c r="A16" s="177"/>
      <c r="B16" s="178"/>
      <c r="C16" s="178"/>
      <c r="D16" s="178"/>
      <c r="E16" s="179"/>
      <c r="F16" s="5"/>
      <c r="G16" s="4"/>
      <c r="H16" s="4"/>
      <c r="I16" s="4"/>
      <c r="J16" s="4"/>
      <c r="K16" s="4">
        <f t="shared" si="0"/>
        <v>0</v>
      </c>
      <c r="L16" s="177"/>
      <c r="M16" s="4"/>
    </row>
    <row r="17" spans="1:13" ht="16.5">
      <c r="A17" s="177"/>
      <c r="B17" s="178"/>
      <c r="C17" s="178"/>
      <c r="D17" s="178"/>
      <c r="E17" s="179"/>
      <c r="F17" s="5"/>
      <c r="G17" s="4"/>
      <c r="H17" s="4"/>
      <c r="I17" s="4"/>
      <c r="J17" s="4"/>
      <c r="K17" s="4">
        <f t="shared" si="0"/>
        <v>0</v>
      </c>
      <c r="L17" s="177"/>
      <c r="M17" s="4"/>
    </row>
    <row r="18" spans="1:13" ht="16.5">
      <c r="A18" s="177"/>
      <c r="B18" s="178"/>
      <c r="C18" s="178"/>
      <c r="D18" s="178"/>
      <c r="E18" s="179"/>
      <c r="F18" s="5"/>
      <c r="G18" s="4"/>
      <c r="H18" s="4"/>
      <c r="I18" s="4"/>
      <c r="J18" s="4"/>
      <c r="K18" s="4">
        <f t="shared" si="0"/>
        <v>0</v>
      </c>
      <c r="L18" s="177"/>
      <c r="M18" s="4"/>
    </row>
    <row r="19" spans="1:13" ht="16.5">
      <c r="A19" s="177"/>
      <c r="B19" s="178"/>
      <c r="C19" s="178"/>
      <c r="D19" s="178"/>
      <c r="E19" s="179"/>
      <c r="F19" s="5"/>
      <c r="G19" s="4"/>
      <c r="H19" s="4"/>
      <c r="I19" s="4"/>
      <c r="J19" s="4"/>
      <c r="K19" s="4">
        <f t="shared" si="0"/>
        <v>0</v>
      </c>
      <c r="L19" s="177"/>
      <c r="M19" s="4"/>
    </row>
    <row r="20" spans="1:13" ht="16.5">
      <c r="A20" s="177">
        <v>3</v>
      </c>
      <c r="B20" s="178" t="s">
        <v>304</v>
      </c>
      <c r="C20" s="178" t="s">
        <v>54</v>
      </c>
      <c r="D20" s="178"/>
      <c r="E20" s="179" t="s">
        <v>268</v>
      </c>
      <c r="F20" s="5"/>
      <c r="G20" s="4"/>
      <c r="H20" s="4"/>
      <c r="I20" s="4"/>
      <c r="J20" s="4"/>
      <c r="K20" s="4">
        <f t="shared" si="0"/>
        <v>0</v>
      </c>
      <c r="L20" s="177">
        <f>SUM(K20:K35)</f>
        <v>0</v>
      </c>
      <c r="M20" s="4"/>
    </row>
    <row r="21" spans="1:13" ht="16.5">
      <c r="A21" s="177"/>
      <c r="B21" s="178"/>
      <c r="C21" s="178"/>
      <c r="D21" s="178"/>
      <c r="E21" s="179"/>
      <c r="F21" s="5"/>
      <c r="G21" s="4"/>
      <c r="H21" s="4"/>
      <c r="I21" s="4"/>
      <c r="J21" s="4"/>
      <c r="K21" s="4">
        <f t="shared" si="0"/>
        <v>0</v>
      </c>
      <c r="L21" s="177"/>
      <c r="M21" s="4"/>
    </row>
    <row r="22" spans="1:13" ht="16.5">
      <c r="A22" s="177"/>
      <c r="B22" s="178"/>
      <c r="C22" s="178"/>
      <c r="D22" s="178"/>
      <c r="E22" s="179"/>
      <c r="F22" s="5"/>
      <c r="G22" s="4"/>
      <c r="H22" s="4"/>
      <c r="I22" s="4"/>
      <c r="J22" s="4"/>
      <c r="K22" s="4">
        <f t="shared" si="0"/>
        <v>0</v>
      </c>
      <c r="L22" s="177"/>
      <c r="M22" s="4"/>
    </row>
    <row r="23" spans="1:13" ht="16.5">
      <c r="A23" s="177"/>
      <c r="B23" s="178"/>
      <c r="C23" s="178"/>
      <c r="D23" s="178"/>
      <c r="E23" s="179"/>
      <c r="F23" s="5"/>
      <c r="G23" s="4"/>
      <c r="H23" s="4"/>
      <c r="I23" s="4"/>
      <c r="J23" s="4"/>
      <c r="K23" s="4">
        <f t="shared" si="0"/>
        <v>0</v>
      </c>
      <c r="L23" s="177"/>
      <c r="M23" s="4"/>
    </row>
    <row r="24" spans="1:13" ht="16.5">
      <c r="A24" s="177"/>
      <c r="B24" s="178"/>
      <c r="C24" s="178"/>
      <c r="D24" s="178"/>
      <c r="E24" s="179"/>
      <c r="F24" s="5"/>
      <c r="G24" s="4"/>
      <c r="H24" s="4"/>
      <c r="I24" s="4"/>
      <c r="J24" s="4"/>
      <c r="K24" s="4">
        <f t="shared" si="0"/>
        <v>0</v>
      </c>
      <c r="L24" s="177"/>
      <c r="M24" s="4"/>
    </row>
    <row r="25" spans="1:13" ht="16.5">
      <c r="A25" s="177"/>
      <c r="B25" s="178"/>
      <c r="C25" s="178"/>
      <c r="D25" s="178"/>
      <c r="E25" s="179"/>
      <c r="F25" s="5"/>
      <c r="G25" s="4"/>
      <c r="H25" s="4"/>
      <c r="I25" s="4"/>
      <c r="J25" s="4"/>
      <c r="K25" s="4">
        <f t="shared" si="0"/>
        <v>0</v>
      </c>
      <c r="L25" s="177"/>
      <c r="M25" s="4"/>
    </row>
    <row r="26" spans="1:13" ht="16.5">
      <c r="A26" s="177"/>
      <c r="B26" s="178"/>
      <c r="C26" s="178"/>
      <c r="D26" s="178"/>
      <c r="E26" s="179"/>
      <c r="F26" s="5"/>
      <c r="G26" s="4"/>
      <c r="H26" s="4"/>
      <c r="I26" s="4"/>
      <c r="J26" s="4"/>
      <c r="K26" s="4">
        <f t="shared" si="0"/>
        <v>0</v>
      </c>
      <c r="L26" s="177"/>
      <c r="M26" s="4"/>
    </row>
    <row r="27" spans="1:13" ht="16.5">
      <c r="A27" s="177"/>
      <c r="B27" s="178"/>
      <c r="C27" s="178"/>
      <c r="D27" s="178"/>
      <c r="E27" s="179"/>
      <c r="F27" s="5"/>
      <c r="G27" s="4"/>
      <c r="H27" s="4"/>
      <c r="I27" s="4"/>
      <c r="J27" s="4"/>
      <c r="K27" s="4">
        <f t="shared" si="0"/>
        <v>0</v>
      </c>
      <c r="L27" s="177"/>
      <c r="M27" s="4"/>
    </row>
    <row r="28" spans="1:13" ht="16.5">
      <c r="A28" s="177">
        <v>4</v>
      </c>
      <c r="B28" s="171" t="s">
        <v>305</v>
      </c>
      <c r="C28" s="178" t="s">
        <v>59</v>
      </c>
      <c r="D28" s="171"/>
      <c r="E28" s="179" t="s">
        <v>276</v>
      </c>
      <c r="F28" s="5"/>
      <c r="G28" s="4"/>
      <c r="H28" s="4"/>
      <c r="I28" s="4"/>
      <c r="J28" s="4"/>
      <c r="K28" s="4">
        <f t="shared" si="0"/>
        <v>0</v>
      </c>
      <c r="L28" s="177"/>
      <c r="M28" s="4"/>
    </row>
    <row r="29" spans="1:13" ht="16.5">
      <c r="A29" s="177"/>
      <c r="B29" s="172"/>
      <c r="C29" s="178"/>
      <c r="D29" s="172"/>
      <c r="E29" s="179"/>
      <c r="F29" s="5"/>
      <c r="G29" s="4"/>
      <c r="H29" s="4"/>
      <c r="I29" s="4"/>
      <c r="J29" s="4"/>
      <c r="K29" s="4">
        <f t="shared" si="0"/>
        <v>0</v>
      </c>
      <c r="L29" s="177"/>
      <c r="M29" s="4"/>
    </row>
    <row r="30" spans="1:13" ht="16.5">
      <c r="A30" s="177"/>
      <c r="B30" s="172"/>
      <c r="C30" s="178"/>
      <c r="D30" s="172"/>
      <c r="E30" s="179"/>
      <c r="F30" s="5"/>
      <c r="G30" s="4"/>
      <c r="H30" s="4"/>
      <c r="I30" s="4"/>
      <c r="J30" s="4"/>
      <c r="K30" s="4">
        <f t="shared" si="0"/>
        <v>0</v>
      </c>
      <c r="L30" s="177"/>
      <c r="M30" s="4"/>
    </row>
    <row r="31" spans="1:13" ht="16.5">
      <c r="A31" s="177"/>
      <c r="B31" s="172"/>
      <c r="C31" s="178"/>
      <c r="D31" s="172"/>
      <c r="E31" s="179"/>
      <c r="F31" s="5"/>
      <c r="G31" s="4"/>
      <c r="H31" s="4"/>
      <c r="I31" s="4"/>
      <c r="J31" s="4"/>
      <c r="K31" s="4">
        <f t="shared" si="0"/>
        <v>0</v>
      </c>
      <c r="L31" s="177"/>
      <c r="M31" s="4"/>
    </row>
    <row r="32" spans="1:13" ht="16.5">
      <c r="A32" s="177"/>
      <c r="B32" s="172"/>
      <c r="C32" s="178"/>
      <c r="D32" s="172"/>
      <c r="E32" s="179"/>
      <c r="F32" s="5"/>
      <c r="G32" s="4"/>
      <c r="H32" s="4"/>
      <c r="I32" s="4"/>
      <c r="J32" s="4"/>
      <c r="K32" s="4">
        <f t="shared" si="0"/>
        <v>0</v>
      </c>
      <c r="L32" s="177"/>
      <c r="M32" s="4"/>
    </row>
    <row r="33" spans="1:13" ht="16.5">
      <c r="A33" s="177"/>
      <c r="B33" s="172"/>
      <c r="C33" s="178"/>
      <c r="D33" s="172"/>
      <c r="E33" s="179"/>
      <c r="F33" s="5"/>
      <c r="G33" s="4"/>
      <c r="H33" s="4"/>
      <c r="I33" s="4"/>
      <c r="J33" s="4"/>
      <c r="K33" s="4">
        <f t="shared" si="0"/>
        <v>0</v>
      </c>
      <c r="L33" s="177"/>
      <c r="M33" s="4"/>
    </row>
    <row r="34" spans="1:13" ht="16.5">
      <c r="A34" s="177"/>
      <c r="B34" s="172"/>
      <c r="C34" s="178"/>
      <c r="D34" s="172"/>
      <c r="E34" s="179"/>
      <c r="F34" s="5"/>
      <c r="G34" s="4"/>
      <c r="H34" s="4"/>
      <c r="I34" s="4"/>
      <c r="J34" s="4"/>
      <c r="K34" s="4">
        <f t="shared" si="0"/>
        <v>0</v>
      </c>
      <c r="L34" s="177"/>
      <c r="M34" s="4"/>
    </row>
    <row r="35" spans="1:13" ht="16.5">
      <c r="A35" s="177"/>
      <c r="B35" s="173"/>
      <c r="C35" s="178"/>
      <c r="D35" s="173"/>
      <c r="E35" s="179"/>
      <c r="F35" s="5"/>
      <c r="G35" s="4"/>
      <c r="H35" s="4"/>
      <c r="I35" s="4"/>
      <c r="J35" s="4"/>
      <c r="K35" s="4">
        <f t="shared" si="0"/>
        <v>0</v>
      </c>
      <c r="L35" s="177"/>
      <c r="M35" s="4"/>
    </row>
    <row r="36" spans="1:13" ht="16.5">
      <c r="A36" s="168">
        <v>5</v>
      </c>
      <c r="B36" s="178" t="s">
        <v>304</v>
      </c>
      <c r="C36" s="178" t="s">
        <v>54</v>
      </c>
      <c r="D36" s="171"/>
      <c r="E36" s="178"/>
      <c r="F36" s="5"/>
      <c r="G36" s="4"/>
      <c r="H36" s="4"/>
      <c r="I36" s="4"/>
      <c r="J36" s="4"/>
      <c r="K36" s="4">
        <f t="shared" si="0"/>
        <v>0</v>
      </c>
      <c r="L36" s="177">
        <f>SUM(K36:K51)</f>
        <v>0</v>
      </c>
      <c r="M36" s="4"/>
    </row>
    <row r="37" spans="1:13" ht="16.5">
      <c r="A37" s="169"/>
      <c r="B37" s="178"/>
      <c r="C37" s="178"/>
      <c r="D37" s="172"/>
      <c r="E37" s="178"/>
      <c r="F37" s="5"/>
      <c r="G37" s="4"/>
      <c r="H37" s="4"/>
      <c r="I37" s="4"/>
      <c r="J37" s="4"/>
      <c r="K37" s="4">
        <f t="shared" si="0"/>
        <v>0</v>
      </c>
      <c r="L37" s="177"/>
      <c r="M37" s="4"/>
    </row>
    <row r="38" spans="1:13" ht="16.5">
      <c r="A38" s="169"/>
      <c r="B38" s="178"/>
      <c r="C38" s="178"/>
      <c r="D38" s="172"/>
      <c r="E38" s="178"/>
      <c r="F38" s="5"/>
      <c r="G38" s="4"/>
      <c r="H38" s="4"/>
      <c r="I38" s="4"/>
      <c r="J38" s="4"/>
      <c r="K38" s="4">
        <f t="shared" si="0"/>
        <v>0</v>
      </c>
      <c r="L38" s="177"/>
      <c r="M38" s="4"/>
    </row>
    <row r="39" spans="1:13" ht="16.5">
      <c r="A39" s="169"/>
      <c r="B39" s="178"/>
      <c r="C39" s="178"/>
      <c r="D39" s="172"/>
      <c r="E39" s="178"/>
      <c r="F39" s="5"/>
      <c r="G39" s="4"/>
      <c r="H39" s="4"/>
      <c r="I39" s="4"/>
      <c r="J39" s="4"/>
      <c r="K39" s="4">
        <f t="shared" si="0"/>
        <v>0</v>
      </c>
      <c r="L39" s="177"/>
      <c r="M39" s="4"/>
    </row>
    <row r="40" spans="1:13" ht="16.5">
      <c r="A40" s="169"/>
      <c r="B40" s="178"/>
      <c r="C40" s="178"/>
      <c r="D40" s="172"/>
      <c r="E40" s="178"/>
      <c r="F40" s="5"/>
      <c r="G40" s="4"/>
      <c r="H40" s="4"/>
      <c r="I40" s="4"/>
      <c r="J40" s="4"/>
      <c r="K40" s="4">
        <f t="shared" si="0"/>
        <v>0</v>
      </c>
      <c r="L40" s="177"/>
      <c r="M40" s="4"/>
    </row>
    <row r="41" spans="1:13" ht="16.5">
      <c r="A41" s="169"/>
      <c r="B41" s="178"/>
      <c r="C41" s="178"/>
      <c r="D41" s="172"/>
      <c r="E41" s="178"/>
      <c r="F41" s="5"/>
      <c r="G41" s="4"/>
      <c r="H41" s="4"/>
      <c r="I41" s="4"/>
      <c r="J41" s="4"/>
      <c r="K41" s="4">
        <f t="shared" si="0"/>
        <v>0</v>
      </c>
      <c r="L41" s="177"/>
      <c r="M41" s="4"/>
    </row>
    <row r="42" spans="1:13" ht="16.5">
      <c r="A42" s="169"/>
      <c r="B42" s="178"/>
      <c r="C42" s="178"/>
      <c r="D42" s="172"/>
      <c r="E42" s="178"/>
      <c r="F42" s="5"/>
      <c r="G42" s="4"/>
      <c r="H42" s="4"/>
      <c r="I42" s="4"/>
      <c r="J42" s="4"/>
      <c r="K42" s="4">
        <f t="shared" si="0"/>
        <v>0</v>
      </c>
      <c r="L42" s="177"/>
      <c r="M42" s="4"/>
    </row>
    <row r="43" spans="1:13" ht="16.5">
      <c r="A43" s="170"/>
      <c r="B43" s="178"/>
      <c r="C43" s="178"/>
      <c r="D43" s="173"/>
      <c r="E43" s="178"/>
      <c r="F43" s="5"/>
      <c r="G43" s="4"/>
      <c r="H43" s="4"/>
      <c r="I43" s="4"/>
      <c r="J43" s="4"/>
      <c r="K43" s="4">
        <f t="shared" si="0"/>
        <v>0</v>
      </c>
      <c r="L43" s="177"/>
      <c r="M43" s="4"/>
    </row>
    <row r="44" spans="1:13" ht="16.5">
      <c r="A44" s="168">
        <v>6</v>
      </c>
      <c r="B44" s="171" t="s">
        <v>305</v>
      </c>
      <c r="C44" s="178" t="s">
        <v>59</v>
      </c>
      <c r="D44" s="171"/>
      <c r="E44" s="171"/>
      <c r="F44" s="5"/>
      <c r="G44" s="4"/>
      <c r="H44" s="4"/>
      <c r="I44" s="4"/>
      <c r="J44" s="4"/>
      <c r="K44" s="4">
        <f t="shared" si="0"/>
        <v>0</v>
      </c>
      <c r="L44" s="177"/>
      <c r="M44" s="4"/>
    </row>
    <row r="45" spans="1:13" ht="16.5">
      <c r="A45" s="169"/>
      <c r="B45" s="172"/>
      <c r="C45" s="178"/>
      <c r="D45" s="172"/>
      <c r="E45" s="172"/>
      <c r="F45" s="5"/>
      <c r="G45" s="4"/>
      <c r="H45" s="4"/>
      <c r="I45" s="4"/>
      <c r="J45" s="4"/>
      <c r="K45" s="4">
        <f t="shared" si="0"/>
        <v>0</v>
      </c>
      <c r="L45" s="177"/>
      <c r="M45" s="4"/>
    </row>
    <row r="46" spans="1:13" ht="16.5">
      <c r="A46" s="169"/>
      <c r="B46" s="172"/>
      <c r="C46" s="178"/>
      <c r="D46" s="172"/>
      <c r="E46" s="172"/>
      <c r="F46" s="5"/>
      <c r="G46" s="4"/>
      <c r="H46" s="4"/>
      <c r="I46" s="4"/>
      <c r="J46" s="4"/>
      <c r="K46" s="4">
        <f t="shared" si="0"/>
        <v>0</v>
      </c>
      <c r="L46" s="177"/>
      <c r="M46" s="4"/>
    </row>
    <row r="47" spans="1:13" ht="16.5">
      <c r="A47" s="169"/>
      <c r="B47" s="172"/>
      <c r="C47" s="178"/>
      <c r="D47" s="172"/>
      <c r="E47" s="172"/>
      <c r="F47" s="5"/>
      <c r="G47" s="4"/>
      <c r="H47" s="4"/>
      <c r="I47" s="4"/>
      <c r="J47" s="4"/>
      <c r="K47" s="4">
        <f t="shared" si="0"/>
        <v>0</v>
      </c>
      <c r="L47" s="177"/>
      <c r="M47" s="4"/>
    </row>
    <row r="48" spans="1:13" ht="16.5">
      <c r="A48" s="169"/>
      <c r="B48" s="172"/>
      <c r="C48" s="178"/>
      <c r="D48" s="172"/>
      <c r="E48" s="172"/>
      <c r="F48" s="5"/>
      <c r="G48" s="4"/>
      <c r="H48" s="4"/>
      <c r="I48" s="4"/>
      <c r="J48" s="4"/>
      <c r="K48" s="4">
        <f t="shared" si="0"/>
        <v>0</v>
      </c>
      <c r="L48" s="177"/>
      <c r="M48" s="4"/>
    </row>
    <row r="49" spans="1:13" ht="16.5">
      <c r="A49" s="169"/>
      <c r="B49" s="172"/>
      <c r="C49" s="178"/>
      <c r="D49" s="172"/>
      <c r="E49" s="172"/>
      <c r="F49" s="5"/>
      <c r="G49" s="4"/>
      <c r="H49" s="4"/>
      <c r="I49" s="4"/>
      <c r="J49" s="4"/>
      <c r="K49" s="4">
        <f t="shared" si="0"/>
        <v>0</v>
      </c>
      <c r="L49" s="177"/>
      <c r="M49" s="4"/>
    </row>
    <row r="50" spans="1:13" ht="16.5">
      <c r="A50" s="169"/>
      <c r="B50" s="172"/>
      <c r="C50" s="178"/>
      <c r="D50" s="172"/>
      <c r="E50" s="172"/>
      <c r="F50" s="5"/>
      <c r="G50" s="4"/>
      <c r="H50" s="4"/>
      <c r="I50" s="4"/>
      <c r="J50" s="4"/>
      <c r="K50" s="4">
        <f t="shared" si="0"/>
        <v>0</v>
      </c>
      <c r="L50" s="177"/>
      <c r="M50" s="4"/>
    </row>
    <row r="51" spans="1:13" ht="16.5">
      <c r="A51" s="170"/>
      <c r="B51" s="173"/>
      <c r="C51" s="178"/>
      <c r="D51" s="173"/>
      <c r="E51" s="173"/>
      <c r="F51" s="5"/>
      <c r="G51" s="4"/>
      <c r="H51" s="4"/>
      <c r="I51" s="4"/>
      <c r="J51" s="4"/>
      <c r="K51" s="4">
        <f t="shared" si="0"/>
        <v>0</v>
      </c>
      <c r="L51" s="177"/>
      <c r="M51" s="4"/>
    </row>
  </sheetData>
  <autoFilter ref="A3:M51" xr:uid="{00000000-0009-0000-0000-000011000000}"/>
  <mergeCells count="35">
    <mergeCell ref="E28:E35"/>
    <mergeCell ref="E36:E43"/>
    <mergeCell ref="E44:E51"/>
    <mergeCell ref="L4:L19"/>
    <mergeCell ref="L20:L35"/>
    <mergeCell ref="L36:L51"/>
    <mergeCell ref="C28:C35"/>
    <mergeCell ref="C36:C43"/>
    <mergeCell ref="C44:C51"/>
    <mergeCell ref="D4:D11"/>
    <mergeCell ref="D12:D19"/>
    <mergeCell ref="D20:D27"/>
    <mergeCell ref="D28:D35"/>
    <mergeCell ref="D36:D43"/>
    <mergeCell ref="D44:D51"/>
    <mergeCell ref="A28:A35"/>
    <mergeCell ref="A36:A43"/>
    <mergeCell ref="A44:A51"/>
    <mergeCell ref="B4:B11"/>
    <mergeCell ref="B12:B19"/>
    <mergeCell ref="B20:B27"/>
    <mergeCell ref="B28:B35"/>
    <mergeCell ref="B36:B43"/>
    <mergeCell ref="B44:B51"/>
    <mergeCell ref="A1:M1"/>
    <mergeCell ref="A2:M2"/>
    <mergeCell ref="A4:A11"/>
    <mergeCell ref="A12:A19"/>
    <mergeCell ref="A20:A27"/>
    <mergeCell ref="C4:C11"/>
    <mergeCell ref="C12:C19"/>
    <mergeCell ref="C20:C27"/>
    <mergeCell ref="E4:E11"/>
    <mergeCell ref="E12:E19"/>
    <mergeCell ref="E20:E27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workbookViewId="0">
      <pane xSplit="1" ySplit="2" topLeftCell="B17" activePane="bottomRight" state="frozen"/>
      <selection pane="bottomRight" sqref="A1:K1"/>
      <selection pane="bottomLeft"/>
      <selection pane="topRight"/>
    </sheetView>
  </sheetViews>
  <sheetFormatPr defaultColWidth="7.625" defaultRowHeight="12"/>
  <cols>
    <col min="1" max="1" width="11" style="70" customWidth="1"/>
    <col min="2" max="2" width="12.5" style="71" customWidth="1"/>
    <col min="3" max="3" width="11" style="71" customWidth="1"/>
    <col min="4" max="4" width="12.5" style="71" customWidth="1"/>
    <col min="5" max="5" width="50.625" style="72" customWidth="1"/>
    <col min="6" max="6" width="27.125" style="72" customWidth="1"/>
    <col min="7" max="7" width="28" style="72" customWidth="1"/>
    <col min="8" max="8" width="18" style="72" customWidth="1"/>
    <col min="9" max="9" width="11" style="73" customWidth="1"/>
    <col min="10" max="10" width="16.625" style="74" customWidth="1"/>
    <col min="11" max="11" width="15.625" style="70" customWidth="1"/>
    <col min="12" max="16384" width="7.625" style="70"/>
  </cols>
  <sheetData>
    <row r="1" spans="1:11" ht="44.1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s="69" customFormat="1" ht="31.35" customHeight="1">
      <c r="A2" s="75" t="s">
        <v>1</v>
      </c>
      <c r="B2" s="75" t="s">
        <v>2</v>
      </c>
      <c r="C2" s="75" t="s">
        <v>3</v>
      </c>
      <c r="D2" s="75" t="s">
        <v>4</v>
      </c>
      <c r="E2" s="75" t="s">
        <v>5</v>
      </c>
      <c r="F2" s="75" t="s">
        <v>6</v>
      </c>
      <c r="G2" s="75" t="s">
        <v>7</v>
      </c>
      <c r="H2" s="75" t="s">
        <v>8</v>
      </c>
      <c r="I2" s="75" t="s">
        <v>9</v>
      </c>
      <c r="J2" s="75" t="s">
        <v>10</v>
      </c>
      <c r="K2" s="91" t="s">
        <v>11</v>
      </c>
    </row>
    <row r="3" spans="1:11" s="69" customFormat="1" ht="30.6" customHeight="1">
      <c r="A3" s="76">
        <v>1</v>
      </c>
      <c r="B3" s="4"/>
      <c r="C3" s="77"/>
      <c r="D3" s="78"/>
      <c r="E3" s="4"/>
      <c r="F3" s="4"/>
      <c r="G3" s="79"/>
      <c r="H3" s="4"/>
      <c r="I3" s="76"/>
      <c r="J3" s="92"/>
      <c r="K3" s="76"/>
    </row>
    <row r="4" spans="1:11" s="69" customFormat="1" ht="30.6" customHeight="1">
      <c r="A4" s="80">
        <v>2</v>
      </c>
      <c r="B4" s="8"/>
      <c r="C4" s="81"/>
      <c r="D4" s="82"/>
      <c r="E4" s="8"/>
      <c r="F4" s="8"/>
      <c r="G4" s="83"/>
      <c r="H4" s="8"/>
      <c r="I4" s="80"/>
      <c r="J4" s="93"/>
      <c r="K4" s="80"/>
    </row>
    <row r="5" spans="1:11" s="69" customFormat="1" ht="30.6" customHeight="1">
      <c r="A5" s="76">
        <v>3</v>
      </c>
      <c r="B5" s="4"/>
      <c r="C5" s="77"/>
      <c r="D5" s="78"/>
      <c r="E5" s="4"/>
      <c r="F5" s="4"/>
      <c r="G5" s="4"/>
      <c r="H5" s="4"/>
      <c r="I5" s="76"/>
      <c r="J5" s="92"/>
      <c r="K5" s="76"/>
    </row>
    <row r="6" spans="1:11" s="69" customFormat="1" ht="30.6" customHeight="1">
      <c r="A6" s="80">
        <v>4</v>
      </c>
      <c r="B6" s="83"/>
      <c r="C6" s="81"/>
      <c r="D6" s="82"/>
      <c r="E6" s="81"/>
      <c r="F6" s="83"/>
      <c r="G6" s="83"/>
      <c r="H6" s="8"/>
      <c r="I6" s="80"/>
      <c r="J6" s="93"/>
      <c r="K6" s="80"/>
    </row>
    <row r="7" spans="1:11" s="69" customFormat="1" ht="30.6" customHeight="1">
      <c r="A7" s="76">
        <v>5</v>
      </c>
      <c r="B7" s="79"/>
      <c r="C7" s="79"/>
      <c r="D7" s="78"/>
      <c r="E7" s="77"/>
      <c r="F7" s="79"/>
      <c r="G7" s="79"/>
      <c r="H7" s="4"/>
      <c r="I7" s="76"/>
      <c r="J7" s="92"/>
      <c r="K7" s="76"/>
    </row>
    <row r="8" spans="1:11" s="69" customFormat="1" ht="30.6" customHeight="1">
      <c r="A8" s="80">
        <v>6</v>
      </c>
      <c r="B8" s="83"/>
      <c r="C8" s="83"/>
      <c r="D8" s="82"/>
      <c r="E8" s="81"/>
      <c r="F8" s="83"/>
      <c r="G8" s="83"/>
      <c r="H8" s="8"/>
      <c r="I8" s="80"/>
      <c r="J8" s="93"/>
      <c r="K8" s="80"/>
    </row>
    <row r="9" spans="1:11" s="69" customFormat="1" ht="30.6" customHeight="1">
      <c r="A9" s="76">
        <v>7</v>
      </c>
      <c r="B9" s="79"/>
      <c r="C9" s="79"/>
      <c r="D9" s="78"/>
      <c r="E9" s="77"/>
      <c r="F9" s="79"/>
      <c r="G9" s="4"/>
      <c r="H9" s="4"/>
      <c r="I9" s="76"/>
      <c r="J9" s="92"/>
      <c r="K9" s="76"/>
    </row>
    <row r="10" spans="1:11" s="69" customFormat="1" ht="30.6" customHeight="1">
      <c r="A10" s="80">
        <v>8</v>
      </c>
      <c r="B10" s="83"/>
      <c r="C10" s="83"/>
      <c r="D10" s="82"/>
      <c r="E10" s="81"/>
      <c r="F10" s="83"/>
      <c r="G10" s="83"/>
      <c r="H10" s="8"/>
      <c r="I10" s="80"/>
      <c r="J10" s="93"/>
      <c r="K10" s="80"/>
    </row>
    <row r="11" spans="1:11" s="69" customFormat="1" ht="30.6" customHeight="1">
      <c r="A11" s="76">
        <v>9</v>
      </c>
      <c r="B11" s="79"/>
      <c r="C11" s="79"/>
      <c r="D11" s="78"/>
      <c r="E11" s="77"/>
      <c r="F11" s="79"/>
      <c r="G11" s="79"/>
      <c r="H11" s="4"/>
      <c r="I11" s="76"/>
      <c r="J11" s="92"/>
      <c r="K11" s="76"/>
    </row>
    <row r="12" spans="1:11" s="69" customFormat="1" ht="30.6" customHeight="1">
      <c r="A12" s="80">
        <v>10</v>
      </c>
      <c r="B12" s="83"/>
      <c r="C12" s="83"/>
      <c r="D12" s="82"/>
      <c r="E12" s="81"/>
      <c r="F12" s="83"/>
      <c r="G12" s="83"/>
      <c r="H12" s="8"/>
      <c r="I12" s="80"/>
      <c r="J12" s="93"/>
      <c r="K12" s="80"/>
    </row>
    <row r="13" spans="1:11" s="69" customFormat="1" ht="30.6" customHeight="1">
      <c r="A13" s="76">
        <v>11</v>
      </c>
      <c r="B13" s="79"/>
      <c r="C13" s="79"/>
      <c r="D13" s="78"/>
      <c r="E13" s="77"/>
      <c r="F13" s="79"/>
      <c r="G13" s="79"/>
      <c r="H13" s="4"/>
      <c r="I13" s="76"/>
      <c r="J13" s="92"/>
      <c r="K13" s="76"/>
    </row>
    <row r="14" spans="1:11" s="69" customFormat="1" ht="30.6" customHeight="1">
      <c r="A14" s="80">
        <v>12</v>
      </c>
      <c r="B14" s="83"/>
      <c r="C14" s="83"/>
      <c r="D14" s="82"/>
      <c r="E14" s="81"/>
      <c r="F14" s="83"/>
      <c r="G14" s="8"/>
      <c r="H14" s="8"/>
      <c r="I14" s="80"/>
      <c r="J14" s="93"/>
      <c r="K14" s="80"/>
    </row>
    <row r="15" spans="1:11" s="69" customFormat="1" ht="30.6" customHeight="1">
      <c r="A15" s="76">
        <v>13</v>
      </c>
      <c r="B15" s="79"/>
      <c r="C15" s="79"/>
      <c r="D15" s="78"/>
      <c r="E15" s="77"/>
      <c r="F15" s="79"/>
      <c r="G15" s="79"/>
      <c r="H15" s="4"/>
      <c r="I15" s="76"/>
      <c r="J15" s="92"/>
      <c r="K15" s="76"/>
    </row>
    <row r="16" spans="1:11" s="69" customFormat="1" ht="30.6" customHeight="1">
      <c r="A16" s="80">
        <v>14</v>
      </c>
      <c r="B16" s="81"/>
      <c r="C16" s="83"/>
      <c r="D16" s="82"/>
      <c r="E16" s="8"/>
      <c r="F16" s="83"/>
      <c r="G16" s="83"/>
      <c r="H16" s="8"/>
      <c r="I16" s="80"/>
      <c r="J16" s="93"/>
      <c r="K16" s="80"/>
    </row>
    <row r="17" spans="1:11" s="69" customFormat="1" ht="30.6" customHeight="1">
      <c r="A17" s="76">
        <v>15</v>
      </c>
      <c r="B17" s="77"/>
      <c r="C17" s="79"/>
      <c r="D17" s="78"/>
      <c r="E17" s="4"/>
      <c r="F17" s="79"/>
      <c r="G17" s="79"/>
      <c r="H17" s="4"/>
      <c r="I17" s="76"/>
      <c r="J17" s="92"/>
      <c r="K17" s="76"/>
    </row>
    <row r="18" spans="1:11" s="69" customFormat="1" ht="30.6" customHeight="1">
      <c r="A18" s="80">
        <v>16</v>
      </c>
      <c r="B18" s="81"/>
      <c r="C18" s="83"/>
      <c r="D18" s="82"/>
      <c r="E18" s="8"/>
      <c r="F18" s="83"/>
      <c r="G18" s="83"/>
      <c r="H18" s="8"/>
      <c r="I18" s="80"/>
      <c r="J18" s="93"/>
      <c r="K18" s="80"/>
    </row>
    <row r="19" spans="1:11" s="69" customFormat="1" ht="30.6" customHeight="1">
      <c r="A19" s="76">
        <v>17</v>
      </c>
      <c r="B19" s="77"/>
      <c r="C19" s="79"/>
      <c r="D19" s="78"/>
      <c r="E19" s="4"/>
      <c r="F19" s="79"/>
      <c r="G19" s="4"/>
      <c r="H19" s="4"/>
      <c r="I19" s="76"/>
      <c r="J19" s="92"/>
      <c r="K19" s="76"/>
    </row>
    <row r="20" spans="1:11" s="69" customFormat="1" ht="30.6" customHeight="1">
      <c r="A20" s="80">
        <v>18</v>
      </c>
      <c r="B20" s="81"/>
      <c r="C20" s="83"/>
      <c r="D20" s="82"/>
      <c r="E20" s="8"/>
      <c r="F20" s="83"/>
      <c r="G20" s="83"/>
      <c r="H20" s="8"/>
      <c r="I20" s="80"/>
      <c r="J20" s="93"/>
      <c r="K20" s="80"/>
    </row>
    <row r="21" spans="1:11" s="69" customFormat="1" ht="30.6" customHeight="1">
      <c r="A21" s="76">
        <v>19</v>
      </c>
      <c r="B21" s="77"/>
      <c r="C21" s="79"/>
      <c r="D21" s="78"/>
      <c r="E21" s="4"/>
      <c r="F21" s="79"/>
      <c r="G21" s="79"/>
      <c r="H21" s="4"/>
      <c r="I21" s="76"/>
      <c r="J21" s="92"/>
      <c r="K21" s="76"/>
    </row>
    <row r="22" spans="1:11" s="69" customFormat="1" ht="30.6" customHeight="1">
      <c r="A22" s="80">
        <v>20</v>
      </c>
      <c r="B22" s="81"/>
      <c r="C22" s="83"/>
      <c r="D22" s="82"/>
      <c r="E22" s="8"/>
      <c r="F22" s="83"/>
      <c r="G22" s="83"/>
      <c r="H22" s="8"/>
      <c r="I22" s="80"/>
      <c r="J22" s="93"/>
      <c r="K22" s="80"/>
    </row>
    <row r="23" spans="1:11" s="69" customFormat="1" ht="30.6" customHeight="1">
      <c r="A23" s="76">
        <v>21</v>
      </c>
      <c r="B23" s="77"/>
      <c r="C23" s="79"/>
      <c r="D23" s="78"/>
      <c r="E23" s="4"/>
      <c r="F23" s="79"/>
      <c r="G23" s="79"/>
      <c r="H23" s="4"/>
      <c r="I23" s="76"/>
      <c r="J23" s="92"/>
      <c r="K23" s="76"/>
    </row>
    <row r="24" spans="1:11" s="69" customFormat="1" ht="30.6" customHeight="1">
      <c r="A24" s="80">
        <v>22</v>
      </c>
      <c r="B24" s="81"/>
      <c r="C24" s="83"/>
      <c r="D24" s="82"/>
      <c r="E24" s="8"/>
      <c r="F24" s="83"/>
      <c r="G24" s="83"/>
      <c r="H24" s="8"/>
      <c r="I24" s="80"/>
      <c r="J24" s="93"/>
      <c r="K24" s="80"/>
    </row>
    <row r="25" spans="1:11" s="69" customFormat="1" ht="30.6" customHeight="1">
      <c r="A25" s="76">
        <v>23</v>
      </c>
      <c r="B25" s="77"/>
      <c r="C25" s="79"/>
      <c r="D25" s="78"/>
      <c r="E25" s="4"/>
      <c r="F25" s="79"/>
      <c r="G25" s="79"/>
      <c r="H25" s="4"/>
      <c r="I25" s="76"/>
      <c r="J25" s="92"/>
      <c r="K25" s="76"/>
    </row>
    <row r="26" spans="1:11" s="69" customFormat="1" ht="27.95" customHeight="1">
      <c r="A26" s="84"/>
      <c r="B26" s="85"/>
      <c r="C26" s="86"/>
      <c r="D26" s="87"/>
      <c r="E26" s="88"/>
      <c r="F26" s="89"/>
      <c r="G26" s="90"/>
      <c r="H26" s="88"/>
      <c r="I26" s="84"/>
      <c r="J26" s="94"/>
      <c r="K26" s="84"/>
    </row>
  </sheetData>
  <autoFilter ref="A2:K26" xr:uid="{00000000-0009-0000-0000-000001000000}"/>
  <mergeCells count="1">
    <mergeCell ref="A1:K1"/>
  </mergeCells>
  <conditionalFormatting sqref="B3">
    <cfRule type="duplicateValues" dxfId="16" priority="1"/>
    <cfRule type="duplicateValues" dxfId="15" priority="2"/>
  </conditionalFormatting>
  <conditionalFormatting sqref="B4">
    <cfRule type="duplicateValues" dxfId="14" priority="7"/>
    <cfRule type="duplicateValues" dxfId="13" priority="8"/>
  </conditionalFormatting>
  <conditionalFormatting sqref="B5">
    <cfRule type="duplicateValues" dxfId="12" priority="5"/>
    <cfRule type="duplicateValues" dxfId="11" priority="6"/>
  </conditionalFormatting>
  <conditionalFormatting sqref="G26">
    <cfRule type="expression" dxfId="10" priority="10">
      <formula>AND(SUMPRODUCT(IFERROR(1*(($G$26&amp;"x")=(G26&amp;"x")),0))&gt;1,NOT(ISBLANK(G26)))</formula>
    </cfRule>
  </conditionalFormatting>
  <conditionalFormatting sqref="B6:B15">
    <cfRule type="duplicateValues" dxfId="9" priority="3"/>
    <cfRule type="duplicateValues" dxfId="8" priority="4"/>
  </conditionalFormatting>
  <conditionalFormatting sqref="F3:F5">
    <cfRule type="expression" dxfId="7" priority="9">
      <formula>AND(SUMPRODUCT(IFERROR(1*(($F$3:$F$5&amp;"x")=(F3&amp;"x")),0))&gt;1,NOT(ISBLANK(F3)))</formula>
    </cfRule>
  </conditionalFormatting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9"/>
  <sheetViews>
    <sheetView workbookViewId="0">
      <selection activeCell="B3" sqref="B3"/>
    </sheetView>
  </sheetViews>
  <sheetFormatPr defaultColWidth="9" defaultRowHeight="13.5"/>
  <cols>
    <col min="1" max="1" width="8.625" customWidth="1"/>
    <col min="2" max="2" width="13.375" customWidth="1"/>
    <col min="3" max="4" width="8.625" customWidth="1"/>
    <col min="5" max="6" width="12.375" customWidth="1"/>
    <col min="7" max="7" width="17.875" customWidth="1"/>
    <col min="8" max="8" width="23.5" customWidth="1"/>
    <col min="9" max="9" width="8.625" customWidth="1"/>
  </cols>
  <sheetData>
    <row r="1" spans="1:9" ht="54.95" customHeight="1">
      <c r="A1" s="98" t="s">
        <v>12</v>
      </c>
      <c r="B1" s="99"/>
      <c r="C1" s="99"/>
      <c r="D1" s="99"/>
      <c r="E1" s="99"/>
      <c r="F1" s="99"/>
      <c r="G1" s="99"/>
      <c r="H1" s="99"/>
      <c r="I1" s="100"/>
    </row>
    <row r="2" spans="1:9" ht="22.5" customHeight="1">
      <c r="A2" s="67" t="s">
        <v>1</v>
      </c>
      <c r="B2" s="67" t="s">
        <v>13</v>
      </c>
      <c r="C2" s="67" t="s">
        <v>14</v>
      </c>
      <c r="D2" s="67" t="s">
        <v>15</v>
      </c>
      <c r="E2" s="67" t="s">
        <v>16</v>
      </c>
      <c r="F2" s="67" t="s">
        <v>17</v>
      </c>
      <c r="G2" s="67" t="s">
        <v>18</v>
      </c>
      <c r="H2" s="67" t="s">
        <v>19</v>
      </c>
      <c r="I2" s="67" t="s">
        <v>11</v>
      </c>
    </row>
    <row r="3" spans="1:9" ht="22.5" customHeight="1">
      <c r="A3" s="29">
        <v>1</v>
      </c>
      <c r="B3" s="29" t="s">
        <v>20</v>
      </c>
      <c r="C3" s="29"/>
      <c r="D3" s="29"/>
      <c r="E3" s="29"/>
      <c r="F3" s="29"/>
      <c r="G3" s="29"/>
      <c r="H3" s="29"/>
      <c r="I3" s="29"/>
    </row>
    <row r="4" spans="1:9" ht="22.5" customHeight="1">
      <c r="A4" s="68">
        <v>2</v>
      </c>
      <c r="B4" s="68"/>
      <c r="C4" s="68"/>
      <c r="D4" s="68"/>
      <c r="E4" s="68"/>
      <c r="F4" s="68"/>
      <c r="G4" s="68"/>
      <c r="H4" s="68"/>
      <c r="I4" s="68"/>
    </row>
    <row r="5" spans="1:9" ht="22.5" customHeight="1">
      <c r="A5" s="29">
        <v>3</v>
      </c>
      <c r="B5" s="29"/>
      <c r="C5" s="29"/>
      <c r="D5" s="29"/>
      <c r="E5" s="29"/>
      <c r="F5" s="29"/>
      <c r="G5" s="29"/>
      <c r="H5" s="29"/>
      <c r="I5" s="29"/>
    </row>
    <row r="6" spans="1:9" ht="22.5" customHeight="1">
      <c r="A6" s="68">
        <v>4</v>
      </c>
      <c r="B6" s="68"/>
      <c r="C6" s="68"/>
      <c r="D6" s="68"/>
      <c r="E6" s="68"/>
      <c r="F6" s="68"/>
      <c r="G6" s="68"/>
      <c r="H6" s="68"/>
      <c r="I6" s="68"/>
    </row>
    <row r="7" spans="1:9" ht="22.5" customHeight="1">
      <c r="A7" s="29">
        <v>5</v>
      </c>
      <c r="B7" s="29"/>
      <c r="C7" s="29"/>
      <c r="D7" s="29"/>
      <c r="E7" s="29"/>
      <c r="F7" s="29"/>
      <c r="G7" s="29"/>
      <c r="H7" s="29"/>
      <c r="I7" s="29"/>
    </row>
    <row r="8" spans="1:9" ht="22.5" customHeight="1">
      <c r="A8" s="68">
        <v>6</v>
      </c>
      <c r="B8" s="68"/>
      <c r="C8" s="68"/>
      <c r="D8" s="68"/>
      <c r="E8" s="68"/>
      <c r="F8" s="68"/>
      <c r="G8" s="68"/>
      <c r="H8" s="68"/>
      <c r="I8" s="68"/>
    </row>
    <row r="9" spans="1:9" ht="22.5" customHeight="1">
      <c r="A9" s="29">
        <v>7</v>
      </c>
      <c r="B9" s="29"/>
      <c r="C9" s="29"/>
      <c r="D9" s="29"/>
      <c r="E9" s="29"/>
      <c r="F9" s="29"/>
      <c r="G9" s="29"/>
      <c r="H9" s="29"/>
      <c r="I9" s="29"/>
    </row>
    <row r="10" spans="1:9" ht="22.5" customHeight="1">
      <c r="A10" s="68">
        <v>8</v>
      </c>
      <c r="B10" s="68"/>
      <c r="C10" s="68"/>
      <c r="D10" s="68"/>
      <c r="E10" s="68"/>
      <c r="F10" s="68"/>
      <c r="G10" s="68"/>
      <c r="H10" s="68"/>
      <c r="I10" s="68"/>
    </row>
    <row r="11" spans="1:9" ht="22.5" customHeight="1">
      <c r="A11" s="29">
        <v>9</v>
      </c>
      <c r="B11" s="29"/>
      <c r="C11" s="29"/>
      <c r="D11" s="29"/>
      <c r="E11" s="29"/>
      <c r="F11" s="29"/>
      <c r="G11" s="29"/>
      <c r="H11" s="29"/>
      <c r="I11" s="29"/>
    </row>
    <row r="12" spans="1:9" ht="22.5" customHeight="1">
      <c r="A12" s="68">
        <v>10</v>
      </c>
      <c r="B12" s="68"/>
      <c r="C12" s="68"/>
      <c r="D12" s="68"/>
      <c r="E12" s="68"/>
      <c r="F12" s="68"/>
      <c r="G12" s="68"/>
      <c r="H12" s="68"/>
      <c r="I12" s="68"/>
    </row>
    <row r="13" spans="1:9" ht="22.5" customHeight="1">
      <c r="A13" s="29">
        <v>11</v>
      </c>
      <c r="B13" s="29"/>
      <c r="C13" s="29"/>
      <c r="D13" s="29"/>
      <c r="E13" s="29"/>
      <c r="F13" s="29"/>
      <c r="G13" s="29"/>
      <c r="H13" s="29"/>
      <c r="I13" s="29"/>
    </row>
    <row r="14" spans="1:9" ht="22.5" customHeight="1">
      <c r="A14" s="68">
        <v>12</v>
      </c>
      <c r="B14" s="68"/>
      <c r="C14" s="68"/>
      <c r="D14" s="68"/>
      <c r="E14" s="68"/>
      <c r="F14" s="68"/>
      <c r="G14" s="68"/>
      <c r="H14" s="68"/>
      <c r="I14" s="68"/>
    </row>
    <row r="15" spans="1:9" ht="22.5" customHeight="1">
      <c r="A15" s="29">
        <v>13</v>
      </c>
      <c r="B15" s="29"/>
      <c r="C15" s="29"/>
      <c r="D15" s="29"/>
      <c r="E15" s="29"/>
      <c r="F15" s="29"/>
      <c r="G15" s="29"/>
      <c r="H15" s="29"/>
      <c r="I15" s="29"/>
    </row>
    <row r="16" spans="1:9" ht="22.5" customHeight="1">
      <c r="A16" s="68">
        <v>14</v>
      </c>
      <c r="B16" s="68"/>
      <c r="C16" s="68"/>
      <c r="D16" s="68"/>
      <c r="E16" s="68"/>
      <c r="F16" s="68"/>
      <c r="G16" s="68"/>
      <c r="H16" s="68"/>
      <c r="I16" s="68"/>
    </row>
    <row r="17" spans="1:9" ht="22.5" customHeight="1">
      <c r="A17" s="29">
        <v>15</v>
      </c>
      <c r="B17" s="29"/>
      <c r="C17" s="29"/>
      <c r="D17" s="29"/>
      <c r="E17" s="29"/>
      <c r="F17" s="29"/>
      <c r="G17" s="29"/>
      <c r="H17" s="29"/>
      <c r="I17" s="29"/>
    </row>
    <row r="18" spans="1:9" ht="22.5" customHeight="1">
      <c r="A18" s="68">
        <v>16</v>
      </c>
      <c r="B18" s="68"/>
      <c r="C18" s="68"/>
      <c r="D18" s="68"/>
      <c r="E18" s="68"/>
      <c r="F18" s="68"/>
      <c r="G18" s="68"/>
      <c r="H18" s="68"/>
      <c r="I18" s="68"/>
    </row>
    <row r="19" spans="1:9" ht="22.5" customHeight="1">
      <c r="A19" s="29">
        <v>17</v>
      </c>
      <c r="B19" s="29"/>
      <c r="C19" s="29"/>
      <c r="D19" s="29"/>
      <c r="E19" s="29"/>
      <c r="F19" s="29"/>
      <c r="G19" s="29"/>
      <c r="H19" s="29"/>
      <c r="I19" s="29"/>
    </row>
    <row r="20" spans="1:9" ht="22.5" customHeight="1">
      <c r="A20" s="68">
        <v>18</v>
      </c>
      <c r="B20" s="68"/>
      <c r="C20" s="68"/>
      <c r="D20" s="68"/>
      <c r="E20" s="68"/>
      <c r="F20" s="68"/>
      <c r="G20" s="68"/>
      <c r="H20" s="68"/>
      <c r="I20" s="68"/>
    </row>
    <row r="21" spans="1:9" ht="22.5" customHeight="1">
      <c r="A21" s="29">
        <v>19</v>
      </c>
      <c r="B21" s="29"/>
      <c r="C21" s="29"/>
      <c r="D21" s="29"/>
      <c r="E21" s="29"/>
      <c r="F21" s="29"/>
      <c r="G21" s="29"/>
      <c r="H21" s="29"/>
      <c r="I21" s="29"/>
    </row>
    <row r="22" spans="1:9" ht="22.5" customHeight="1">
      <c r="A22" s="68">
        <v>20</v>
      </c>
      <c r="B22" s="68"/>
      <c r="C22" s="68"/>
      <c r="D22" s="68"/>
      <c r="E22" s="68"/>
      <c r="F22" s="68"/>
      <c r="G22" s="68"/>
      <c r="H22" s="68"/>
      <c r="I22" s="68"/>
    </row>
    <row r="23" spans="1:9" ht="22.5" customHeight="1">
      <c r="A23" s="29">
        <v>21</v>
      </c>
      <c r="B23" s="29"/>
      <c r="C23" s="29"/>
      <c r="D23" s="29"/>
      <c r="E23" s="29"/>
      <c r="F23" s="29"/>
      <c r="G23" s="29"/>
      <c r="H23" s="29"/>
      <c r="I23" s="29"/>
    </row>
    <row r="24" spans="1:9" ht="22.5" customHeight="1">
      <c r="A24" s="68">
        <v>22</v>
      </c>
      <c r="B24" s="68"/>
      <c r="C24" s="68"/>
      <c r="D24" s="68"/>
      <c r="E24" s="68"/>
      <c r="F24" s="68"/>
      <c r="G24" s="68"/>
      <c r="H24" s="68"/>
      <c r="I24" s="68"/>
    </row>
    <row r="25" spans="1:9" ht="22.5" customHeight="1">
      <c r="A25" s="29">
        <v>23</v>
      </c>
      <c r="B25" s="29"/>
      <c r="C25" s="29"/>
      <c r="D25" s="29"/>
      <c r="E25" s="29"/>
      <c r="F25" s="29"/>
      <c r="G25" s="29"/>
      <c r="H25" s="29"/>
      <c r="I25" s="29"/>
    </row>
    <row r="26" spans="1:9" ht="22.5" customHeight="1">
      <c r="A26" s="68">
        <v>24</v>
      </c>
      <c r="B26" s="68"/>
      <c r="C26" s="68"/>
      <c r="D26" s="68"/>
      <c r="E26" s="68"/>
      <c r="F26" s="68"/>
      <c r="G26" s="68"/>
      <c r="H26" s="68"/>
      <c r="I26" s="68"/>
    </row>
    <row r="27" spans="1:9" ht="22.5" customHeight="1">
      <c r="A27" s="29">
        <v>25</v>
      </c>
      <c r="B27" s="29"/>
      <c r="C27" s="29"/>
      <c r="D27" s="29"/>
      <c r="E27" s="29"/>
      <c r="F27" s="29"/>
      <c r="G27" s="29"/>
      <c r="H27" s="29"/>
      <c r="I27" s="29"/>
    </row>
    <row r="28" spans="1:9" ht="22.5" customHeight="1">
      <c r="A28" s="68">
        <v>26</v>
      </c>
      <c r="B28" s="68"/>
      <c r="C28" s="68"/>
      <c r="D28" s="68"/>
      <c r="E28" s="68"/>
      <c r="F28" s="68"/>
      <c r="G28" s="68"/>
      <c r="H28" s="68"/>
      <c r="I28" s="68"/>
    </row>
    <row r="29" spans="1:9" ht="22.5" customHeight="1">
      <c r="A29" s="29">
        <v>27</v>
      </c>
      <c r="B29" s="29"/>
      <c r="C29" s="29"/>
      <c r="D29" s="29"/>
      <c r="E29" s="29"/>
      <c r="F29" s="29"/>
      <c r="G29" s="29"/>
      <c r="H29" s="29"/>
      <c r="I29" s="29"/>
    </row>
    <row r="30" spans="1:9" ht="22.5" customHeight="1">
      <c r="A30" s="68">
        <v>28</v>
      </c>
      <c r="B30" s="68"/>
      <c r="C30" s="68"/>
      <c r="D30" s="68"/>
      <c r="E30" s="68"/>
      <c r="F30" s="68"/>
      <c r="G30" s="68"/>
      <c r="H30" s="68"/>
      <c r="I30" s="68"/>
    </row>
    <row r="31" spans="1:9" ht="22.5" customHeight="1">
      <c r="A31" s="29">
        <v>29</v>
      </c>
      <c r="B31" s="29"/>
      <c r="C31" s="29"/>
      <c r="D31" s="29"/>
      <c r="E31" s="29"/>
      <c r="F31" s="29"/>
      <c r="G31" s="29"/>
      <c r="H31" s="29"/>
      <c r="I31" s="29"/>
    </row>
    <row r="32" spans="1:9" ht="22.5" customHeight="1">
      <c r="A32" s="68">
        <v>30</v>
      </c>
      <c r="B32" s="68"/>
      <c r="C32" s="68"/>
      <c r="D32" s="68"/>
      <c r="E32" s="68"/>
      <c r="F32" s="68"/>
      <c r="G32" s="68"/>
      <c r="H32" s="68"/>
      <c r="I32" s="68"/>
    </row>
    <row r="33" spans="1:9" ht="22.5" customHeight="1">
      <c r="A33" s="29">
        <v>31</v>
      </c>
      <c r="B33" s="29"/>
      <c r="C33" s="29"/>
      <c r="D33" s="29"/>
      <c r="E33" s="29"/>
      <c r="F33" s="29"/>
      <c r="G33" s="29"/>
      <c r="H33" s="29"/>
      <c r="I33" s="29"/>
    </row>
    <row r="34" spans="1:9" ht="22.5" customHeight="1">
      <c r="A34" s="68">
        <v>32</v>
      </c>
      <c r="B34" s="68"/>
      <c r="C34" s="68"/>
      <c r="D34" s="68"/>
      <c r="E34" s="68"/>
      <c r="F34" s="68"/>
      <c r="G34" s="68"/>
      <c r="H34" s="68"/>
      <c r="I34" s="68"/>
    </row>
    <row r="35" spans="1:9" ht="22.5" customHeight="1">
      <c r="A35" s="29">
        <v>33</v>
      </c>
      <c r="B35" s="29"/>
      <c r="C35" s="29"/>
      <c r="D35" s="29"/>
      <c r="E35" s="29"/>
      <c r="F35" s="29"/>
      <c r="G35" s="29"/>
      <c r="H35" s="29"/>
      <c r="I35" s="29"/>
    </row>
    <row r="36" spans="1:9" ht="22.5" customHeight="1">
      <c r="A36" s="68">
        <v>34</v>
      </c>
      <c r="B36" s="68"/>
      <c r="C36" s="68"/>
      <c r="D36" s="68"/>
      <c r="E36" s="68"/>
      <c r="F36" s="68"/>
      <c r="G36" s="68"/>
      <c r="H36" s="68"/>
      <c r="I36" s="68"/>
    </row>
    <row r="37" spans="1:9" ht="22.5" customHeight="1">
      <c r="A37" s="29">
        <v>35</v>
      </c>
      <c r="B37" s="29"/>
      <c r="C37" s="29"/>
      <c r="D37" s="29"/>
      <c r="E37" s="29"/>
      <c r="F37" s="29"/>
      <c r="G37" s="29"/>
      <c r="H37" s="29"/>
      <c r="I37" s="29"/>
    </row>
    <row r="38" spans="1:9" ht="22.5" customHeight="1">
      <c r="A38" s="68">
        <v>36</v>
      </c>
      <c r="B38" s="68"/>
      <c r="C38" s="68"/>
      <c r="D38" s="68"/>
      <c r="E38" s="68"/>
      <c r="F38" s="68"/>
      <c r="G38" s="68"/>
      <c r="H38" s="68"/>
      <c r="I38" s="68"/>
    </row>
    <row r="39" spans="1:9" ht="22.5" customHeight="1">
      <c r="A39" s="29">
        <v>37</v>
      </c>
      <c r="B39" s="29"/>
      <c r="C39" s="29"/>
      <c r="D39" s="29"/>
      <c r="E39" s="29"/>
      <c r="F39" s="29"/>
      <c r="G39" s="29"/>
      <c r="H39" s="29"/>
      <c r="I39" s="29"/>
    </row>
    <row r="40" spans="1:9" ht="22.5" customHeight="1">
      <c r="A40" s="68">
        <v>38</v>
      </c>
      <c r="B40" s="68"/>
      <c r="C40" s="68"/>
      <c r="D40" s="68"/>
      <c r="E40" s="68"/>
      <c r="F40" s="68"/>
      <c r="G40" s="68"/>
      <c r="H40" s="68"/>
      <c r="I40" s="68"/>
    </row>
    <row r="41" spans="1:9" ht="22.5" customHeight="1">
      <c r="A41" s="29">
        <v>39</v>
      </c>
      <c r="B41" s="29"/>
      <c r="C41" s="29"/>
      <c r="D41" s="29"/>
      <c r="E41" s="29"/>
      <c r="F41" s="29"/>
      <c r="G41" s="29"/>
      <c r="H41" s="29"/>
      <c r="I41" s="29"/>
    </row>
    <row r="42" spans="1:9" ht="22.5" customHeight="1">
      <c r="A42" s="68">
        <v>40</v>
      </c>
      <c r="B42" s="68"/>
      <c r="C42" s="68"/>
      <c r="D42" s="68"/>
      <c r="E42" s="68"/>
      <c r="F42" s="68"/>
      <c r="G42" s="68"/>
      <c r="H42" s="68"/>
      <c r="I42" s="68"/>
    </row>
    <row r="43" spans="1:9" ht="22.5" customHeight="1">
      <c r="A43" s="29">
        <v>41</v>
      </c>
      <c r="B43" s="29"/>
      <c r="C43" s="29"/>
      <c r="D43" s="29"/>
      <c r="E43" s="29"/>
      <c r="F43" s="29"/>
      <c r="G43" s="29"/>
      <c r="H43" s="29"/>
      <c r="I43" s="29"/>
    </row>
    <row r="44" spans="1:9" ht="22.5" customHeight="1">
      <c r="A44" s="68">
        <v>42</v>
      </c>
      <c r="B44" s="68"/>
      <c r="C44" s="68"/>
      <c r="D44" s="68"/>
      <c r="E44" s="68"/>
      <c r="F44" s="68"/>
      <c r="G44" s="68"/>
      <c r="H44" s="68"/>
      <c r="I44" s="68"/>
    </row>
    <row r="45" spans="1:9" ht="22.5" customHeight="1">
      <c r="A45" s="29">
        <v>43</v>
      </c>
      <c r="B45" s="29"/>
      <c r="C45" s="29"/>
      <c r="D45" s="29"/>
      <c r="E45" s="29"/>
      <c r="F45" s="29"/>
      <c r="G45" s="29"/>
      <c r="H45" s="29"/>
      <c r="I45" s="29"/>
    </row>
    <row r="46" spans="1:9" ht="22.5" customHeight="1">
      <c r="A46" s="68">
        <v>44</v>
      </c>
      <c r="B46" s="68"/>
      <c r="C46" s="68"/>
      <c r="D46" s="68"/>
      <c r="E46" s="68"/>
      <c r="F46" s="68"/>
      <c r="G46" s="68"/>
      <c r="H46" s="68"/>
      <c r="I46" s="68"/>
    </row>
    <row r="47" spans="1:9" ht="22.5" customHeight="1">
      <c r="A47" s="29">
        <v>45</v>
      </c>
      <c r="B47" s="29"/>
      <c r="C47" s="29"/>
      <c r="D47" s="29"/>
      <c r="E47" s="29"/>
      <c r="F47" s="29"/>
      <c r="G47" s="29"/>
      <c r="H47" s="29"/>
      <c r="I47" s="29"/>
    </row>
    <row r="48" spans="1:9" ht="22.5" customHeight="1">
      <c r="A48" s="68">
        <v>46</v>
      </c>
      <c r="B48" s="68"/>
      <c r="C48" s="68"/>
      <c r="D48" s="68"/>
      <c r="E48" s="68"/>
      <c r="F48" s="68"/>
      <c r="G48" s="68"/>
      <c r="H48" s="68"/>
      <c r="I48" s="68"/>
    </row>
    <row r="49" spans="1:9" ht="22.5" customHeight="1">
      <c r="A49" s="29">
        <v>47</v>
      </c>
      <c r="B49" s="29"/>
      <c r="C49" s="29"/>
      <c r="D49" s="29"/>
      <c r="E49" s="29"/>
      <c r="F49" s="29"/>
      <c r="G49" s="29"/>
      <c r="H49" s="29"/>
      <c r="I49" s="29"/>
    </row>
    <row r="50" spans="1:9" ht="22.5" customHeight="1">
      <c r="A50" s="68">
        <v>48</v>
      </c>
      <c r="B50" s="68"/>
      <c r="C50" s="68"/>
      <c r="D50" s="68"/>
      <c r="E50" s="68"/>
      <c r="F50" s="68"/>
      <c r="G50" s="68"/>
      <c r="H50" s="68"/>
      <c r="I50" s="68"/>
    </row>
    <row r="51" spans="1:9" ht="22.5" customHeight="1">
      <c r="A51" s="29">
        <v>49</v>
      </c>
      <c r="B51" s="29"/>
      <c r="C51" s="29"/>
      <c r="D51" s="29"/>
      <c r="E51" s="29"/>
      <c r="F51" s="29"/>
      <c r="G51" s="29"/>
      <c r="H51" s="29"/>
      <c r="I51" s="29"/>
    </row>
    <row r="52" spans="1:9" ht="22.5" customHeight="1">
      <c r="A52" s="68">
        <v>50</v>
      </c>
      <c r="B52" s="68"/>
      <c r="C52" s="68"/>
      <c r="D52" s="68"/>
      <c r="E52" s="68"/>
      <c r="F52" s="68"/>
      <c r="G52" s="68"/>
      <c r="H52" s="68"/>
      <c r="I52" s="68"/>
    </row>
    <row r="53" spans="1:9" ht="22.5" customHeight="1">
      <c r="A53" s="29">
        <v>51</v>
      </c>
      <c r="B53" s="29"/>
      <c r="C53" s="29"/>
      <c r="D53" s="29"/>
      <c r="E53" s="29"/>
      <c r="F53" s="29"/>
      <c r="G53" s="29"/>
      <c r="H53" s="29"/>
      <c r="I53" s="29"/>
    </row>
    <row r="54" spans="1:9" ht="22.5" customHeight="1">
      <c r="A54" s="68">
        <v>52</v>
      </c>
      <c r="B54" s="68"/>
      <c r="C54" s="68"/>
      <c r="D54" s="68"/>
      <c r="E54" s="68"/>
      <c r="F54" s="68"/>
      <c r="G54" s="68"/>
      <c r="H54" s="68"/>
      <c r="I54" s="68"/>
    </row>
    <row r="55" spans="1:9" ht="22.5" customHeight="1">
      <c r="A55" s="29">
        <v>53</v>
      </c>
      <c r="B55" s="29"/>
      <c r="C55" s="29"/>
      <c r="D55" s="29"/>
      <c r="E55" s="29"/>
      <c r="F55" s="29"/>
      <c r="G55" s="29"/>
      <c r="H55" s="29"/>
      <c r="I55" s="29"/>
    </row>
    <row r="56" spans="1:9" ht="22.5" customHeight="1">
      <c r="A56" s="68">
        <v>54</v>
      </c>
      <c r="B56" s="68"/>
      <c r="C56" s="68"/>
      <c r="D56" s="68"/>
      <c r="E56" s="68"/>
      <c r="F56" s="68"/>
      <c r="G56" s="68"/>
      <c r="H56" s="68"/>
      <c r="I56" s="68"/>
    </row>
    <row r="57" spans="1:9" ht="22.5" customHeight="1">
      <c r="A57" s="29">
        <v>55</v>
      </c>
      <c r="B57" s="29"/>
      <c r="C57" s="29"/>
      <c r="D57" s="29"/>
      <c r="E57" s="29"/>
      <c r="F57" s="29"/>
      <c r="G57" s="29"/>
      <c r="H57" s="29"/>
      <c r="I57" s="29"/>
    </row>
    <row r="58" spans="1:9" ht="22.5" customHeight="1">
      <c r="A58" s="68">
        <v>56</v>
      </c>
      <c r="B58" s="68"/>
      <c r="C58" s="68"/>
      <c r="D58" s="68"/>
      <c r="E58" s="68"/>
      <c r="F58" s="68"/>
      <c r="G58" s="68"/>
      <c r="H58" s="68"/>
      <c r="I58" s="68"/>
    </row>
    <row r="59" spans="1:9" ht="22.5" customHeight="1">
      <c r="A59" s="29">
        <v>57</v>
      </c>
      <c r="B59" s="29"/>
      <c r="C59" s="29"/>
      <c r="D59" s="29"/>
      <c r="E59" s="29"/>
      <c r="F59" s="29"/>
      <c r="G59" s="29"/>
      <c r="H59" s="29"/>
      <c r="I59" s="29"/>
    </row>
    <row r="60" spans="1:9" ht="22.5" customHeight="1">
      <c r="A60" s="68">
        <v>58</v>
      </c>
      <c r="B60" s="68"/>
      <c r="C60" s="68"/>
      <c r="D60" s="68"/>
      <c r="E60" s="68"/>
      <c r="F60" s="68"/>
      <c r="G60" s="68"/>
      <c r="H60" s="68"/>
      <c r="I60" s="68"/>
    </row>
    <row r="61" spans="1:9" ht="22.5" customHeight="1">
      <c r="A61" s="29">
        <v>59</v>
      </c>
      <c r="B61" s="29"/>
      <c r="C61" s="29"/>
      <c r="D61" s="29"/>
      <c r="E61" s="29"/>
      <c r="F61" s="29"/>
      <c r="G61" s="29"/>
      <c r="H61" s="29"/>
      <c r="I61" s="29"/>
    </row>
    <row r="62" spans="1:9" ht="22.5" customHeight="1">
      <c r="A62" s="68">
        <v>60</v>
      </c>
      <c r="B62" s="68"/>
      <c r="C62" s="68"/>
      <c r="D62" s="68"/>
      <c r="E62" s="68"/>
      <c r="F62" s="68"/>
      <c r="G62" s="68"/>
      <c r="H62" s="68"/>
      <c r="I62" s="68"/>
    </row>
    <row r="63" spans="1:9" ht="22.5" customHeight="1">
      <c r="A63" s="29">
        <v>61</v>
      </c>
      <c r="B63" s="29"/>
      <c r="C63" s="29"/>
      <c r="D63" s="29"/>
      <c r="E63" s="29"/>
      <c r="F63" s="29"/>
      <c r="G63" s="29"/>
      <c r="H63" s="29"/>
      <c r="I63" s="29"/>
    </row>
    <row r="64" spans="1:9" ht="22.5" customHeight="1">
      <c r="A64" s="68">
        <v>62</v>
      </c>
      <c r="B64" s="68"/>
      <c r="C64" s="68"/>
      <c r="D64" s="68"/>
      <c r="E64" s="68"/>
      <c r="F64" s="68"/>
      <c r="G64" s="68"/>
      <c r="H64" s="68"/>
      <c r="I64" s="68"/>
    </row>
    <row r="65" spans="1:9" ht="22.5" customHeight="1">
      <c r="A65" s="29">
        <v>63</v>
      </c>
      <c r="B65" s="29"/>
      <c r="C65" s="29"/>
      <c r="D65" s="29"/>
      <c r="E65" s="29"/>
      <c r="F65" s="29"/>
      <c r="G65" s="29"/>
      <c r="H65" s="29"/>
      <c r="I65" s="29"/>
    </row>
    <row r="66" spans="1:9" ht="22.5" customHeight="1">
      <c r="A66" s="68">
        <v>64</v>
      </c>
      <c r="B66" s="68"/>
      <c r="C66" s="68"/>
      <c r="D66" s="68"/>
      <c r="E66" s="68"/>
      <c r="F66" s="68"/>
      <c r="G66" s="68"/>
      <c r="H66" s="68"/>
      <c r="I66" s="68"/>
    </row>
    <row r="67" spans="1:9" ht="22.5" customHeight="1">
      <c r="A67" s="29">
        <v>65</v>
      </c>
      <c r="B67" s="29"/>
      <c r="C67" s="29"/>
      <c r="D67" s="29"/>
      <c r="E67" s="29"/>
      <c r="F67" s="29"/>
      <c r="G67" s="29"/>
      <c r="H67" s="29"/>
      <c r="I67" s="29"/>
    </row>
    <row r="68" spans="1:9" ht="22.5" customHeight="1">
      <c r="A68" s="68">
        <v>66</v>
      </c>
      <c r="B68" s="68"/>
      <c r="C68" s="68"/>
      <c r="D68" s="68"/>
      <c r="E68" s="68"/>
      <c r="F68" s="68"/>
      <c r="G68" s="68"/>
      <c r="H68" s="68"/>
      <c r="I68" s="68"/>
    </row>
    <row r="69" spans="1:9" ht="22.5" customHeight="1">
      <c r="A69" s="29">
        <v>67</v>
      </c>
      <c r="B69" s="29"/>
      <c r="C69" s="29"/>
      <c r="D69" s="29"/>
      <c r="E69" s="29"/>
      <c r="F69" s="29"/>
      <c r="G69" s="29"/>
      <c r="H69" s="29"/>
      <c r="I69" s="29"/>
    </row>
    <row r="70" spans="1:9" ht="22.5" customHeight="1">
      <c r="A70" s="68">
        <v>68</v>
      </c>
      <c r="B70" s="68"/>
      <c r="C70" s="68"/>
      <c r="D70" s="68"/>
      <c r="E70" s="68"/>
      <c r="F70" s="68"/>
      <c r="G70" s="68"/>
      <c r="H70" s="68"/>
      <c r="I70" s="68"/>
    </row>
    <row r="71" spans="1:9" ht="22.5" customHeight="1">
      <c r="A71" s="29">
        <v>69</v>
      </c>
      <c r="B71" s="29"/>
      <c r="C71" s="29"/>
      <c r="D71" s="29"/>
      <c r="E71" s="29"/>
      <c r="F71" s="29"/>
      <c r="G71" s="29"/>
      <c r="H71" s="29"/>
      <c r="I71" s="29"/>
    </row>
    <row r="72" spans="1:9" ht="22.5" customHeight="1">
      <c r="A72" s="68">
        <v>70</v>
      </c>
      <c r="B72" s="68"/>
      <c r="C72" s="68"/>
      <c r="D72" s="68"/>
      <c r="E72" s="68"/>
      <c r="F72" s="68"/>
      <c r="G72" s="68"/>
      <c r="H72" s="68"/>
      <c r="I72" s="68"/>
    </row>
    <row r="73" spans="1:9" ht="22.5" customHeight="1">
      <c r="A73" s="29">
        <v>71</v>
      </c>
      <c r="B73" s="29"/>
      <c r="C73" s="29"/>
      <c r="D73" s="29"/>
      <c r="E73" s="29"/>
      <c r="F73" s="29"/>
      <c r="G73" s="29"/>
      <c r="H73" s="29"/>
      <c r="I73" s="29"/>
    </row>
    <row r="74" spans="1:9" ht="22.5" customHeight="1">
      <c r="A74" s="68">
        <v>72</v>
      </c>
      <c r="B74" s="68"/>
      <c r="C74" s="68"/>
      <c r="D74" s="68"/>
      <c r="E74" s="68"/>
      <c r="F74" s="68"/>
      <c r="G74" s="68"/>
      <c r="H74" s="68"/>
      <c r="I74" s="68"/>
    </row>
    <row r="75" spans="1:9" ht="22.5" customHeight="1">
      <c r="A75" s="29">
        <v>73</v>
      </c>
      <c r="B75" s="29"/>
      <c r="C75" s="29"/>
      <c r="D75" s="29"/>
      <c r="E75" s="29"/>
      <c r="F75" s="29"/>
      <c r="G75" s="29"/>
      <c r="H75" s="29"/>
      <c r="I75" s="29"/>
    </row>
    <row r="76" spans="1:9" ht="22.5" customHeight="1">
      <c r="A76" s="68">
        <v>74</v>
      </c>
      <c r="B76" s="68"/>
      <c r="C76" s="68"/>
      <c r="D76" s="68"/>
      <c r="E76" s="68"/>
      <c r="F76" s="68"/>
      <c r="G76" s="68"/>
      <c r="H76" s="68"/>
      <c r="I76" s="68"/>
    </row>
    <row r="77" spans="1:9" ht="22.5" customHeight="1">
      <c r="A77" s="29">
        <v>75</v>
      </c>
      <c r="B77" s="29"/>
      <c r="C77" s="29"/>
      <c r="D77" s="29"/>
      <c r="E77" s="29"/>
      <c r="F77" s="29"/>
      <c r="G77" s="29"/>
      <c r="H77" s="29"/>
      <c r="I77" s="29"/>
    </row>
    <row r="78" spans="1:9" ht="22.5" customHeight="1">
      <c r="A78" s="68">
        <v>76</v>
      </c>
      <c r="B78" s="68"/>
      <c r="C78" s="68"/>
      <c r="D78" s="68"/>
      <c r="E78" s="68"/>
      <c r="F78" s="68"/>
      <c r="G78" s="68"/>
      <c r="H78" s="68"/>
      <c r="I78" s="68"/>
    </row>
    <row r="79" spans="1:9" ht="22.5" customHeight="1">
      <c r="A79" s="29">
        <v>77</v>
      </c>
      <c r="B79" s="29"/>
      <c r="C79" s="29"/>
      <c r="D79" s="29"/>
      <c r="E79" s="29"/>
      <c r="F79" s="29"/>
      <c r="G79" s="29"/>
      <c r="H79" s="29"/>
      <c r="I79" s="29"/>
    </row>
  </sheetData>
  <mergeCells count="1">
    <mergeCell ref="A1:I1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O71"/>
  <sheetViews>
    <sheetView showGridLines="0" zoomScale="85" zoomScaleNormal="85" workbookViewId="0">
      <selection activeCell="Y19" sqref="Y19"/>
    </sheetView>
  </sheetViews>
  <sheetFormatPr defaultColWidth="9" defaultRowHeight="14.25"/>
  <cols>
    <col min="1" max="1" width="10.125" style="34"/>
    <col min="2" max="2" width="10.125" style="32" customWidth="1"/>
    <col min="3" max="3" width="8.875" style="32" customWidth="1"/>
    <col min="4" max="4" width="9.625" style="32"/>
    <col min="5" max="33" width="3.625" style="35" customWidth="1"/>
    <col min="34" max="34" width="3.5" style="35" customWidth="1"/>
    <col min="35" max="35" width="3.625" style="35" customWidth="1"/>
    <col min="36" max="37" width="9.75" style="36" customWidth="1"/>
    <col min="38" max="40" width="5.75" style="36"/>
    <col min="41" max="41" width="11.875" style="36" customWidth="1"/>
    <col min="42" max="42" width="9.75" style="32" customWidth="1"/>
    <col min="43" max="43" width="5.875" style="32" customWidth="1"/>
    <col min="44" max="44" width="11" style="32" customWidth="1"/>
    <col min="45" max="45" width="10" style="32" customWidth="1"/>
    <col min="46" max="46" width="11.875" style="32" customWidth="1"/>
    <col min="47" max="47" width="9" style="32"/>
    <col min="48" max="48" width="9" style="32" hidden="1" customWidth="1"/>
    <col min="49" max="16384" width="9" style="32"/>
  </cols>
  <sheetData>
    <row r="1" spans="1:249" s="31" customFormat="1" ht="50.1" customHeight="1">
      <c r="B1" s="37"/>
      <c r="C1" s="101" t="s">
        <v>21</v>
      </c>
      <c r="D1" s="101"/>
      <c r="E1" s="102">
        <v>2023</v>
      </c>
      <c r="F1" s="102"/>
      <c r="G1" s="102"/>
      <c r="H1" s="102"/>
      <c r="I1" s="38" t="s">
        <v>22</v>
      </c>
      <c r="J1" s="102">
        <v>9</v>
      </c>
      <c r="K1" s="102"/>
      <c r="L1" s="38" t="s">
        <v>23</v>
      </c>
      <c r="M1" s="48" t="s">
        <v>24</v>
      </c>
      <c r="N1" s="49" t="s">
        <v>24</v>
      </c>
      <c r="O1" s="49" t="s">
        <v>24</v>
      </c>
      <c r="P1" s="49" t="s">
        <v>24</v>
      </c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4"/>
      <c r="AQ1" s="103"/>
      <c r="AR1" s="103"/>
      <c r="AS1" s="103"/>
      <c r="AT1" s="103"/>
    </row>
    <row r="2" spans="1:249" ht="36.950000000000003" customHeight="1">
      <c r="A2" s="105" t="str">
        <f>TEXT(DATE(E1,J1,1),"e年M月[DBNUM1]份考勤表")</f>
        <v>二〇二三年九月份考勤表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59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</row>
    <row r="3" spans="1:249" ht="21" customHeight="1">
      <c r="A3" s="32"/>
      <c r="F3" s="32"/>
      <c r="G3" s="39" t="s">
        <v>25</v>
      </c>
      <c r="H3" s="106" t="s">
        <v>26</v>
      </c>
      <c r="I3" s="106"/>
      <c r="J3" s="50" t="s">
        <v>27</v>
      </c>
      <c r="K3" s="107" t="s">
        <v>28</v>
      </c>
      <c r="L3" s="108"/>
      <c r="M3" s="50" t="s">
        <v>29</v>
      </c>
      <c r="N3" s="107" t="s">
        <v>30</v>
      </c>
      <c r="O3" s="108"/>
      <c r="P3" s="50"/>
      <c r="Q3" s="50" t="s">
        <v>31</v>
      </c>
      <c r="R3" s="107" t="s">
        <v>32</v>
      </c>
      <c r="S3" s="108"/>
      <c r="T3" s="50" t="s">
        <v>33</v>
      </c>
      <c r="U3" s="107" t="s">
        <v>34</v>
      </c>
      <c r="V3" s="108"/>
      <c r="W3" s="50" t="s">
        <v>35</v>
      </c>
      <c r="X3" s="107" t="s">
        <v>36</v>
      </c>
      <c r="Y3" s="108"/>
      <c r="Z3" s="50"/>
      <c r="AA3" s="107"/>
      <c r="AB3" s="108"/>
      <c r="AC3" s="50"/>
      <c r="AD3" s="107"/>
      <c r="AE3" s="108"/>
      <c r="AJ3" s="109" t="s">
        <v>37</v>
      </c>
      <c r="AK3" s="109"/>
      <c r="AL3" s="109"/>
      <c r="AM3" s="109"/>
      <c r="AN3" s="109"/>
      <c r="AO3" s="109"/>
      <c r="AP3" s="109"/>
      <c r="AQ3" s="109"/>
      <c r="AR3" s="109"/>
      <c r="AS3" s="109"/>
      <c r="AT3" s="109"/>
    </row>
    <row r="4" spans="1:249" s="33" customFormat="1" ht="21" customHeight="1">
      <c r="A4" s="110" t="s">
        <v>1</v>
      </c>
      <c r="B4" s="110" t="s">
        <v>38</v>
      </c>
      <c r="C4" s="114" t="s">
        <v>39</v>
      </c>
      <c r="D4" s="40" t="s">
        <v>40</v>
      </c>
      <c r="E4" s="41" t="str">
        <f t="shared" ref="E4:AI4" si="0">TEXT(E5,"AAA")</f>
        <v>六</v>
      </c>
      <c r="F4" s="41" t="str">
        <f t="shared" si="0"/>
        <v>日</v>
      </c>
      <c r="G4" s="41" t="str">
        <f t="shared" si="0"/>
        <v>一</v>
      </c>
      <c r="H4" s="41" t="str">
        <f t="shared" si="0"/>
        <v>二</v>
      </c>
      <c r="I4" s="41" t="str">
        <f t="shared" si="0"/>
        <v>三</v>
      </c>
      <c r="J4" s="41" t="str">
        <f t="shared" si="0"/>
        <v>四</v>
      </c>
      <c r="K4" s="41" t="str">
        <f t="shared" si="0"/>
        <v>五</v>
      </c>
      <c r="L4" s="41" t="str">
        <f t="shared" si="0"/>
        <v>六</v>
      </c>
      <c r="M4" s="41" t="str">
        <f t="shared" si="0"/>
        <v>日</v>
      </c>
      <c r="N4" s="41" t="str">
        <f t="shared" si="0"/>
        <v>一</v>
      </c>
      <c r="O4" s="41" t="str">
        <f t="shared" si="0"/>
        <v>二</v>
      </c>
      <c r="P4" s="41" t="str">
        <f t="shared" si="0"/>
        <v>三</v>
      </c>
      <c r="Q4" s="41" t="str">
        <f t="shared" si="0"/>
        <v>四</v>
      </c>
      <c r="R4" s="41" t="str">
        <f t="shared" si="0"/>
        <v>五</v>
      </c>
      <c r="S4" s="41" t="str">
        <f t="shared" si="0"/>
        <v>六</v>
      </c>
      <c r="T4" s="41" t="str">
        <f t="shared" si="0"/>
        <v>日</v>
      </c>
      <c r="U4" s="41" t="str">
        <f t="shared" si="0"/>
        <v>一</v>
      </c>
      <c r="V4" s="41" t="str">
        <f t="shared" si="0"/>
        <v>二</v>
      </c>
      <c r="W4" s="41" t="str">
        <f t="shared" si="0"/>
        <v>三</v>
      </c>
      <c r="X4" s="41" t="str">
        <f t="shared" si="0"/>
        <v>四</v>
      </c>
      <c r="Y4" s="41" t="str">
        <f t="shared" si="0"/>
        <v>五</v>
      </c>
      <c r="Z4" s="41" t="str">
        <f t="shared" si="0"/>
        <v>六</v>
      </c>
      <c r="AA4" s="41" t="str">
        <f t="shared" si="0"/>
        <v>日</v>
      </c>
      <c r="AB4" s="41" t="str">
        <f t="shared" si="0"/>
        <v>一</v>
      </c>
      <c r="AC4" s="41" t="str">
        <f t="shared" si="0"/>
        <v>二</v>
      </c>
      <c r="AD4" s="41" t="str">
        <f t="shared" si="0"/>
        <v>三</v>
      </c>
      <c r="AE4" s="41" t="str">
        <f t="shared" si="0"/>
        <v>四</v>
      </c>
      <c r="AF4" s="41" t="str">
        <f t="shared" si="0"/>
        <v>五</v>
      </c>
      <c r="AG4" s="41" t="str">
        <f t="shared" si="0"/>
        <v>六</v>
      </c>
      <c r="AH4" s="41" t="str">
        <f t="shared" si="0"/>
        <v/>
      </c>
      <c r="AI4" s="41" t="str">
        <f t="shared" si="0"/>
        <v/>
      </c>
      <c r="AJ4" s="52" t="s">
        <v>41</v>
      </c>
      <c r="AK4" s="53" t="s">
        <v>42</v>
      </c>
      <c r="AL4" s="54" t="s">
        <v>30</v>
      </c>
      <c r="AM4" s="54" t="s">
        <v>32</v>
      </c>
      <c r="AN4" s="54" t="s">
        <v>34</v>
      </c>
      <c r="AO4" s="61" t="s">
        <v>43</v>
      </c>
      <c r="AP4" s="54" t="s">
        <v>44</v>
      </c>
      <c r="AQ4" s="53" t="s">
        <v>45</v>
      </c>
      <c r="AR4" s="53" t="s">
        <v>46</v>
      </c>
      <c r="AS4" s="53" t="s">
        <v>47</v>
      </c>
      <c r="AT4" s="121" t="s">
        <v>48</v>
      </c>
      <c r="AU4" s="62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</row>
    <row r="5" spans="1:249" s="33" customFormat="1" ht="21" customHeight="1">
      <c r="A5" s="111"/>
      <c r="B5" s="111"/>
      <c r="C5" s="115"/>
      <c r="D5" s="42" t="s">
        <v>49</v>
      </c>
      <c r="E5" s="43">
        <f>IF(MONTH(DATE($E$1,$J$1,COLUMN(B1)))=$J$1,DATE($E$1,$J$1,COLUMN(B1)),"")</f>
        <v>45171</v>
      </c>
      <c r="F5" s="43">
        <f>IF(MONTH(DATE($E$1,$J$1,COLUMN(C1)))=$J$1,DATE($E$1,$J$1,COLUMN(C1)),"")</f>
        <v>45172</v>
      </c>
      <c r="G5" s="43">
        <f>IF(MONTH(DATE($E$1,$J$1,COLUMN(D1)))=$J$1,DATE($E$1,$J$1,COLUMN(D1)),"")</f>
        <v>45173</v>
      </c>
      <c r="H5" s="43">
        <f>IF(MONTH(DATE($E$1,$J$1,COLUMN(E1)))=$J$1,DATE($E$1,$J$1,COLUMN(E1)),"")</f>
        <v>45174</v>
      </c>
      <c r="I5" s="43">
        <f>IF(MONTH(DATE($E$1,$J$1,COLUMN(F1)))=$J$1,DATE($E$1,$J$1,COLUMN(F1)),"")</f>
        <v>45175</v>
      </c>
      <c r="J5" s="43">
        <f>IF(MONTH(DATE($E$1,$J$1,COLUMN(G1)))=$J$1,DATE($E$1,$J$1,COLUMN(G1)),"")</f>
        <v>45176</v>
      </c>
      <c r="K5" s="43">
        <f>IF(MONTH(DATE($E$1,$J$1,COLUMN(H1)))=$J$1,DATE($E$1,$J$1,COLUMN(H1)),"")</f>
        <v>45177</v>
      </c>
      <c r="L5" s="43">
        <f>IF(MONTH(DATE($E$1,$J$1,COLUMN(I1)))=$J$1,DATE($E$1,$J$1,COLUMN(I1)),"")</f>
        <v>45178</v>
      </c>
      <c r="M5" s="43">
        <f>IF(MONTH(DATE($E$1,$J$1,COLUMN(J1)))=$J$1,DATE($E$1,$J$1,COLUMN(J1)),"")</f>
        <v>45179</v>
      </c>
      <c r="N5" s="43">
        <f>IF(MONTH(DATE($E$1,$J$1,COLUMN(K1)))=$J$1,DATE($E$1,$J$1,COLUMN(K1)),"")</f>
        <v>45180</v>
      </c>
      <c r="O5" s="43">
        <f>IF(MONTH(DATE($E$1,$J$1,COLUMN(L1)))=$J$1,DATE($E$1,$J$1,COLUMN(L1)),"")</f>
        <v>45181</v>
      </c>
      <c r="P5" s="43">
        <f>IF(MONTH(DATE($E$1,$J$1,COLUMN(M1)))=$J$1,DATE($E$1,$J$1,COLUMN(M1)),"")</f>
        <v>45182</v>
      </c>
      <c r="Q5" s="43">
        <f>IF(MONTH(DATE($E$1,$J$1,COLUMN(N1)))=$J$1,DATE($E$1,$J$1,COLUMN(N1)),"")</f>
        <v>45183</v>
      </c>
      <c r="R5" s="43">
        <f>IF(MONTH(DATE($E$1,$J$1,COLUMN(O1)))=$J$1,DATE($E$1,$J$1,COLUMN(O1)),"")</f>
        <v>45184</v>
      </c>
      <c r="S5" s="43">
        <f>IF(MONTH(DATE($E$1,$J$1,COLUMN(P1)))=$J$1,DATE($E$1,$J$1,COLUMN(P1)),"")</f>
        <v>45185</v>
      </c>
      <c r="T5" s="43">
        <f>IF(MONTH(DATE($E$1,$J$1,COLUMN(Q1)))=$J$1,DATE($E$1,$J$1,COLUMN(Q1)),"")</f>
        <v>45186</v>
      </c>
      <c r="U5" s="43">
        <f>IF(MONTH(DATE($E$1,$J$1,COLUMN(R1)))=$J$1,DATE($E$1,$J$1,COLUMN(R1)),"")</f>
        <v>45187</v>
      </c>
      <c r="V5" s="43">
        <f>IF(MONTH(DATE($E$1,$J$1,COLUMN(S1)))=$J$1,DATE($E$1,$J$1,COLUMN(S1)),"")</f>
        <v>45188</v>
      </c>
      <c r="W5" s="43">
        <f>IF(MONTH(DATE($E$1,$J$1,COLUMN(T1)))=$J$1,DATE($E$1,$J$1,COLUMN(T1)),"")</f>
        <v>45189</v>
      </c>
      <c r="X5" s="43">
        <f>IF(MONTH(DATE($E$1,$J$1,COLUMN(U1)))=$J$1,DATE($E$1,$J$1,COLUMN(U1)),"")</f>
        <v>45190</v>
      </c>
      <c r="Y5" s="43">
        <f>IF(MONTH(DATE($E$1,$J$1,COLUMN(V1)))=$J$1,DATE($E$1,$J$1,COLUMN(V1)),"")</f>
        <v>45191</v>
      </c>
      <c r="Z5" s="43">
        <f>IF(MONTH(DATE($E$1,$J$1,COLUMN(W1)))=$J$1,DATE($E$1,$J$1,COLUMN(W1)),"")</f>
        <v>45192</v>
      </c>
      <c r="AA5" s="43">
        <f>IF(MONTH(DATE($E$1,$J$1,COLUMN(X1)))=$J$1,DATE($E$1,$J$1,COLUMN(X1)),"")</f>
        <v>45193</v>
      </c>
      <c r="AB5" s="43">
        <f>IF(MONTH(DATE($E$1,$J$1,COLUMN(Y1)))=$J$1,DATE($E$1,$J$1,COLUMN(Y1)),"")</f>
        <v>45194</v>
      </c>
      <c r="AC5" s="43">
        <f>IF(MONTH(DATE($E$1,$J$1,COLUMN(Z1)))=$J$1,DATE($E$1,$J$1,COLUMN(Z1)),"")</f>
        <v>45195</v>
      </c>
      <c r="AD5" s="43">
        <f>IF(MONTH(DATE($E$1,$J$1,COLUMN(AA1)))=$J$1,DATE($E$1,$J$1,COLUMN(AA1)),"")</f>
        <v>45196</v>
      </c>
      <c r="AE5" s="43">
        <f>IF(MONTH(DATE($E$1,$J$1,COLUMN(AB1)))=$J$1,DATE($E$1,$J$1,COLUMN(AB1)),"")</f>
        <v>45197</v>
      </c>
      <c r="AF5" s="43">
        <f>IF(MONTH(DATE($E$1,$J$1,COLUMN(AC1)))=$J$1,DATE($E$1,$J$1,COLUMN(AC1)),"")</f>
        <v>45198</v>
      </c>
      <c r="AG5" s="43">
        <f>IF(MONTH(DATE($E$1,$J$1,COLUMN(AD1)))=$J$1,DATE($E$1,$J$1,COLUMN(AD1)),"")</f>
        <v>45199</v>
      </c>
      <c r="AH5" s="43" t="str">
        <f>IF(MONTH(DATE($E$1,$J$1,COLUMN(AE1)))=$J$1,DATE($E$1,$J$1,COLUMN(AE1)),"")</f>
        <v/>
      </c>
      <c r="AI5" s="43" t="str">
        <f>IF(MONTH(DATE($E$1,$J$1,COLUMN(AF1)))=$J$1,DATE($E$1,$J$1,COLUMN(AF1)),"")</f>
        <v/>
      </c>
      <c r="AJ5" s="55" t="s">
        <v>50</v>
      </c>
      <c r="AK5" s="56" t="s">
        <v>51</v>
      </c>
      <c r="AL5" s="55" t="s">
        <v>50</v>
      </c>
      <c r="AM5" s="55" t="s">
        <v>52</v>
      </c>
      <c r="AN5" s="55" t="s">
        <v>52</v>
      </c>
      <c r="AO5" s="55" t="s">
        <v>50</v>
      </c>
      <c r="AP5" s="55" t="s">
        <v>53</v>
      </c>
      <c r="AQ5" s="56" t="s">
        <v>53</v>
      </c>
      <c r="AR5" s="56" t="s">
        <v>53</v>
      </c>
      <c r="AS5" s="56" t="s">
        <v>53</v>
      </c>
      <c r="AT5" s="122"/>
      <c r="AU5" s="62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6">
        <v>39955</v>
      </c>
    </row>
    <row r="6" spans="1:249" ht="21" customHeight="1">
      <c r="A6" s="112">
        <v>1</v>
      </c>
      <c r="B6" s="113" t="s">
        <v>54</v>
      </c>
      <c r="C6" s="116" t="s">
        <v>55</v>
      </c>
      <c r="D6" s="44" t="s">
        <v>56</v>
      </c>
      <c r="E6" s="45" t="s">
        <v>25</v>
      </c>
      <c r="F6" s="45" t="s">
        <v>25</v>
      </c>
      <c r="G6" s="45" t="s">
        <v>25</v>
      </c>
      <c r="H6" s="45" t="s">
        <v>25</v>
      </c>
      <c r="I6" s="45" t="s">
        <v>25</v>
      </c>
      <c r="J6" s="45" t="s">
        <v>25</v>
      </c>
      <c r="K6" s="45" t="s">
        <v>25</v>
      </c>
      <c r="L6" s="45" t="s">
        <v>25</v>
      </c>
      <c r="M6" s="45" t="s">
        <v>25</v>
      </c>
      <c r="N6" s="45" t="s">
        <v>25</v>
      </c>
      <c r="O6" s="45" t="s">
        <v>25</v>
      </c>
      <c r="P6" s="45" t="s">
        <v>25</v>
      </c>
      <c r="Q6" s="45" t="s">
        <v>25</v>
      </c>
      <c r="R6" s="45" t="s">
        <v>25</v>
      </c>
      <c r="S6" s="45" t="s">
        <v>25</v>
      </c>
      <c r="T6" s="45" t="s">
        <v>25</v>
      </c>
      <c r="U6" s="45" t="s">
        <v>25</v>
      </c>
      <c r="V6" s="45" t="s">
        <v>25</v>
      </c>
      <c r="W6" s="45" t="s">
        <v>25</v>
      </c>
      <c r="X6" s="45" t="s">
        <v>25</v>
      </c>
      <c r="Y6" s="45" t="s">
        <v>25</v>
      </c>
      <c r="Z6" s="45" t="s">
        <v>25</v>
      </c>
      <c r="AA6" s="45" t="s">
        <v>25</v>
      </c>
      <c r="AB6" s="45" t="s">
        <v>25</v>
      </c>
      <c r="AC6" s="45" t="s">
        <v>25</v>
      </c>
      <c r="AD6" s="45" t="s">
        <v>25</v>
      </c>
      <c r="AE6" s="45" t="s">
        <v>25</v>
      </c>
      <c r="AF6" s="45" t="s">
        <v>25</v>
      </c>
      <c r="AG6" s="45" t="s">
        <v>25</v>
      </c>
      <c r="AH6" s="45" t="s">
        <v>25</v>
      </c>
      <c r="AI6" s="45" t="s">
        <v>25</v>
      </c>
      <c r="AJ6" s="118">
        <f>((COUNTIF(E6:AI6,"√")+COUNTIF(E7:AI7,"√"))*0.5)+AM6+AN6</f>
        <v>31</v>
      </c>
      <c r="AK6" s="119">
        <f>SUM(E8:AI8)</f>
        <v>10</v>
      </c>
      <c r="AL6" s="118">
        <f>COUNTIF(E6:AI6,"○")</f>
        <v>0</v>
      </c>
      <c r="AM6" s="118">
        <f>COUNTIF(C6:AG6,"※")</f>
        <v>0</v>
      </c>
      <c r="AN6" s="118">
        <f>(COUNTIF(C6:AG6,"◇")+COUNTIF(C7:AG7,"◇"))</f>
        <v>0</v>
      </c>
      <c r="AO6" s="120">
        <f>AK6/6+AJ6</f>
        <v>32.6666666666667</v>
      </c>
      <c r="AP6" s="118"/>
      <c r="AQ6" s="119"/>
      <c r="AR6" s="119"/>
      <c r="AS6" s="119">
        <f>AO6*AP6-AQ6-AR6</f>
        <v>0</v>
      </c>
      <c r="AT6" s="123"/>
      <c r="AU6" s="59"/>
      <c r="AV6" s="60">
        <v>2019</v>
      </c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</row>
    <row r="7" spans="1:249" ht="21" customHeight="1">
      <c r="A7" s="112"/>
      <c r="B7" s="113"/>
      <c r="C7" s="116"/>
      <c r="D7" s="44" t="s">
        <v>57</v>
      </c>
      <c r="E7" s="45" t="s">
        <v>25</v>
      </c>
      <c r="F7" s="45" t="s">
        <v>25</v>
      </c>
      <c r="G7" s="45" t="s">
        <v>25</v>
      </c>
      <c r="H7" s="45" t="s">
        <v>25</v>
      </c>
      <c r="I7" s="45" t="s">
        <v>25</v>
      </c>
      <c r="J7" s="45" t="s">
        <v>25</v>
      </c>
      <c r="K7" s="45" t="s">
        <v>25</v>
      </c>
      <c r="L7" s="45" t="s">
        <v>25</v>
      </c>
      <c r="M7" s="45" t="s">
        <v>25</v>
      </c>
      <c r="N7" s="45" t="s">
        <v>25</v>
      </c>
      <c r="O7" s="45" t="s">
        <v>25</v>
      </c>
      <c r="P7" s="45" t="s">
        <v>25</v>
      </c>
      <c r="Q7" s="45" t="s">
        <v>25</v>
      </c>
      <c r="R7" s="45" t="s">
        <v>25</v>
      </c>
      <c r="S7" s="45" t="s">
        <v>25</v>
      </c>
      <c r="T7" s="45" t="s">
        <v>25</v>
      </c>
      <c r="U7" s="45" t="s">
        <v>25</v>
      </c>
      <c r="V7" s="45" t="s">
        <v>25</v>
      </c>
      <c r="W7" s="45" t="s">
        <v>25</v>
      </c>
      <c r="X7" s="45" t="s">
        <v>25</v>
      </c>
      <c r="Y7" s="45" t="s">
        <v>25</v>
      </c>
      <c r="Z7" s="45" t="s">
        <v>25</v>
      </c>
      <c r="AA7" s="45" t="s">
        <v>25</v>
      </c>
      <c r="AB7" s="45" t="s">
        <v>25</v>
      </c>
      <c r="AC7" s="45" t="s">
        <v>25</v>
      </c>
      <c r="AD7" s="45" t="s">
        <v>25</v>
      </c>
      <c r="AE7" s="45" t="s">
        <v>25</v>
      </c>
      <c r="AF7" s="45" t="s">
        <v>25</v>
      </c>
      <c r="AG7" s="45" t="s">
        <v>25</v>
      </c>
      <c r="AH7" s="45" t="s">
        <v>25</v>
      </c>
      <c r="AI7" s="45" t="s">
        <v>25</v>
      </c>
      <c r="AJ7" s="118"/>
      <c r="AK7" s="119"/>
      <c r="AL7" s="118"/>
      <c r="AM7" s="118"/>
      <c r="AN7" s="118"/>
      <c r="AO7" s="120"/>
      <c r="AP7" s="118"/>
      <c r="AQ7" s="119"/>
      <c r="AR7" s="119"/>
      <c r="AS7" s="119"/>
      <c r="AT7" s="123"/>
      <c r="AU7" s="59"/>
      <c r="AV7" s="60">
        <v>2020</v>
      </c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</row>
    <row r="8" spans="1:249" ht="21" customHeight="1">
      <c r="A8" s="112"/>
      <c r="B8" s="113"/>
      <c r="C8" s="116"/>
      <c r="D8" s="44" t="s">
        <v>58</v>
      </c>
      <c r="E8" s="46">
        <v>5</v>
      </c>
      <c r="F8" s="46">
        <v>5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118"/>
      <c r="AK8" s="119"/>
      <c r="AL8" s="118"/>
      <c r="AM8" s="118"/>
      <c r="AN8" s="118"/>
      <c r="AO8" s="120"/>
      <c r="AP8" s="118"/>
      <c r="AQ8" s="119"/>
      <c r="AR8" s="119"/>
      <c r="AS8" s="119"/>
      <c r="AT8" s="123"/>
      <c r="AU8" s="59"/>
      <c r="AV8" s="60">
        <v>2021</v>
      </c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  <c r="IO8" s="60"/>
    </row>
    <row r="9" spans="1:249" ht="21" customHeight="1">
      <c r="A9" s="112">
        <v>2</v>
      </c>
      <c r="B9" s="113" t="s">
        <v>59</v>
      </c>
      <c r="C9" s="117"/>
      <c r="D9" s="44" t="s">
        <v>56</v>
      </c>
      <c r="E9" s="45" t="s">
        <v>25</v>
      </c>
      <c r="F9" s="45" t="s">
        <v>25</v>
      </c>
      <c r="G9" s="45" t="s">
        <v>25</v>
      </c>
      <c r="H9" s="45" t="s">
        <v>25</v>
      </c>
      <c r="I9" s="45" t="s">
        <v>25</v>
      </c>
      <c r="J9" s="45" t="s">
        <v>25</v>
      </c>
      <c r="K9" s="45" t="s">
        <v>25</v>
      </c>
      <c r="L9" s="45" t="s">
        <v>25</v>
      </c>
      <c r="M9" s="45" t="s">
        <v>25</v>
      </c>
      <c r="N9" s="45" t="s">
        <v>25</v>
      </c>
      <c r="O9" s="45" t="s">
        <v>25</v>
      </c>
      <c r="P9" s="45" t="s">
        <v>25</v>
      </c>
      <c r="Q9" s="45" t="s">
        <v>25</v>
      </c>
      <c r="R9" s="45" t="s">
        <v>25</v>
      </c>
      <c r="S9" s="45" t="s">
        <v>25</v>
      </c>
      <c r="T9" s="45" t="s">
        <v>25</v>
      </c>
      <c r="U9" s="45" t="s">
        <v>25</v>
      </c>
      <c r="V9" s="45" t="s">
        <v>25</v>
      </c>
      <c r="W9" s="45" t="s">
        <v>25</v>
      </c>
      <c r="X9" s="45" t="s">
        <v>25</v>
      </c>
      <c r="Y9" s="45" t="s">
        <v>25</v>
      </c>
      <c r="Z9" s="45" t="s">
        <v>25</v>
      </c>
      <c r="AA9" s="45" t="s">
        <v>25</v>
      </c>
      <c r="AB9" s="45" t="s">
        <v>25</v>
      </c>
      <c r="AC9" s="45" t="s">
        <v>25</v>
      </c>
      <c r="AD9" s="45" t="s">
        <v>25</v>
      </c>
      <c r="AE9" s="45" t="s">
        <v>25</v>
      </c>
      <c r="AF9" s="45" t="s">
        <v>25</v>
      </c>
      <c r="AG9" s="45" t="s">
        <v>25</v>
      </c>
      <c r="AH9" s="45" t="s">
        <v>25</v>
      </c>
      <c r="AI9" s="45" t="s">
        <v>25</v>
      </c>
      <c r="AJ9" s="118">
        <f>((COUNTIF(E9:AI9,"√")+COUNTIF(E10:AI10,"√"))*0.5)+AM9+AN9</f>
        <v>31</v>
      </c>
      <c r="AK9" s="119">
        <f>SUM(E11:AI11)</f>
        <v>10</v>
      </c>
      <c r="AL9" s="118">
        <f>COUNTIF(E9:AI9,"○")</f>
        <v>0</v>
      </c>
      <c r="AM9" s="118">
        <f>COUNTIF(C9:AG9,"※")</f>
        <v>0</v>
      </c>
      <c r="AN9" s="118">
        <f>(COUNTIF(C9:AG9,"◇")+COUNTIF(C10:AG10,"◇"))</f>
        <v>0</v>
      </c>
      <c r="AO9" s="120">
        <f>AK9/6+AJ9</f>
        <v>32.6666666666667</v>
      </c>
      <c r="AP9" s="118"/>
      <c r="AQ9" s="119"/>
      <c r="AR9" s="119"/>
      <c r="AS9" s="119">
        <f>AO9*AP9-AQ9-AR9</f>
        <v>0</v>
      </c>
      <c r="AT9" s="123"/>
      <c r="AU9" s="59"/>
      <c r="AV9" s="60">
        <v>2022</v>
      </c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</row>
    <row r="10" spans="1:249" ht="21" customHeight="1">
      <c r="A10" s="112"/>
      <c r="B10" s="113"/>
      <c r="C10" s="117"/>
      <c r="D10" s="44" t="s">
        <v>57</v>
      </c>
      <c r="E10" s="45" t="s">
        <v>25</v>
      </c>
      <c r="F10" s="45" t="s">
        <v>25</v>
      </c>
      <c r="G10" s="45" t="s">
        <v>25</v>
      </c>
      <c r="H10" s="45" t="s">
        <v>25</v>
      </c>
      <c r="I10" s="45" t="s">
        <v>25</v>
      </c>
      <c r="J10" s="45" t="s">
        <v>25</v>
      </c>
      <c r="K10" s="45" t="s">
        <v>25</v>
      </c>
      <c r="L10" s="45" t="s">
        <v>25</v>
      </c>
      <c r="M10" s="45" t="s">
        <v>25</v>
      </c>
      <c r="N10" s="45" t="s">
        <v>25</v>
      </c>
      <c r="O10" s="45" t="s">
        <v>25</v>
      </c>
      <c r="P10" s="45" t="s">
        <v>25</v>
      </c>
      <c r="Q10" s="45" t="s">
        <v>25</v>
      </c>
      <c r="R10" s="45" t="s">
        <v>25</v>
      </c>
      <c r="S10" s="45" t="s">
        <v>25</v>
      </c>
      <c r="T10" s="45" t="s">
        <v>25</v>
      </c>
      <c r="U10" s="45" t="s">
        <v>25</v>
      </c>
      <c r="V10" s="45" t="s">
        <v>25</v>
      </c>
      <c r="W10" s="45" t="s">
        <v>25</v>
      </c>
      <c r="X10" s="45" t="s">
        <v>25</v>
      </c>
      <c r="Y10" s="45" t="s">
        <v>25</v>
      </c>
      <c r="Z10" s="45" t="s">
        <v>25</v>
      </c>
      <c r="AA10" s="45" t="s">
        <v>25</v>
      </c>
      <c r="AB10" s="45" t="s">
        <v>25</v>
      </c>
      <c r="AC10" s="45" t="s">
        <v>25</v>
      </c>
      <c r="AD10" s="45" t="s">
        <v>25</v>
      </c>
      <c r="AE10" s="45" t="s">
        <v>25</v>
      </c>
      <c r="AF10" s="45" t="s">
        <v>25</v>
      </c>
      <c r="AG10" s="45" t="s">
        <v>25</v>
      </c>
      <c r="AH10" s="45" t="s">
        <v>25</v>
      </c>
      <c r="AI10" s="45" t="s">
        <v>25</v>
      </c>
      <c r="AJ10" s="118"/>
      <c r="AK10" s="119"/>
      <c r="AL10" s="118"/>
      <c r="AM10" s="118"/>
      <c r="AN10" s="118"/>
      <c r="AO10" s="120"/>
      <c r="AP10" s="118"/>
      <c r="AQ10" s="119"/>
      <c r="AR10" s="119"/>
      <c r="AS10" s="119"/>
      <c r="AT10" s="123"/>
      <c r="AU10" s="59"/>
      <c r="AV10" s="60">
        <v>2023</v>
      </c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</row>
    <row r="11" spans="1:249" ht="21" customHeight="1">
      <c r="A11" s="112"/>
      <c r="B11" s="113"/>
      <c r="C11" s="117"/>
      <c r="D11" s="44" t="s">
        <v>58</v>
      </c>
      <c r="E11" s="46">
        <v>5</v>
      </c>
      <c r="F11" s="46">
        <v>5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118"/>
      <c r="AK11" s="119"/>
      <c r="AL11" s="118"/>
      <c r="AM11" s="118"/>
      <c r="AN11" s="118"/>
      <c r="AO11" s="120"/>
      <c r="AP11" s="118"/>
      <c r="AQ11" s="119"/>
      <c r="AR11" s="119"/>
      <c r="AS11" s="119"/>
      <c r="AT11" s="123"/>
      <c r="AU11" s="59"/>
      <c r="AV11" s="60">
        <v>2024</v>
      </c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</row>
    <row r="12" spans="1:249" ht="21" customHeight="1">
      <c r="A12" s="112">
        <v>3</v>
      </c>
      <c r="B12" s="113"/>
      <c r="C12" s="117"/>
      <c r="D12" s="44" t="s">
        <v>56</v>
      </c>
      <c r="E12" s="45" t="s">
        <v>25</v>
      </c>
      <c r="F12" s="45" t="s">
        <v>25</v>
      </c>
      <c r="G12" s="45" t="s">
        <v>25</v>
      </c>
      <c r="H12" s="45" t="s">
        <v>25</v>
      </c>
      <c r="I12" s="45" t="s">
        <v>25</v>
      </c>
      <c r="J12" s="45" t="s">
        <v>25</v>
      </c>
      <c r="K12" s="45" t="s">
        <v>25</v>
      </c>
      <c r="L12" s="45" t="s">
        <v>25</v>
      </c>
      <c r="M12" s="45" t="s">
        <v>25</v>
      </c>
      <c r="N12" s="45" t="s">
        <v>25</v>
      </c>
      <c r="O12" s="45" t="s">
        <v>27</v>
      </c>
      <c r="P12" s="45" t="s">
        <v>25</v>
      </c>
      <c r="Q12" s="45" t="s">
        <v>25</v>
      </c>
      <c r="R12" s="45" t="s">
        <v>25</v>
      </c>
      <c r="S12" s="45" t="s">
        <v>25</v>
      </c>
      <c r="T12" s="45" t="s">
        <v>25</v>
      </c>
      <c r="U12" s="45" t="s">
        <v>25</v>
      </c>
      <c r="V12" s="45" t="s">
        <v>25</v>
      </c>
      <c r="W12" s="45" t="s">
        <v>25</v>
      </c>
      <c r="X12" s="45" t="s">
        <v>25</v>
      </c>
      <c r="Y12" s="45" t="s">
        <v>25</v>
      </c>
      <c r="Z12" s="45" t="s">
        <v>25</v>
      </c>
      <c r="AA12" s="45" t="s">
        <v>25</v>
      </c>
      <c r="AB12" s="45" t="s">
        <v>25</v>
      </c>
      <c r="AC12" s="45" t="s">
        <v>25</v>
      </c>
      <c r="AD12" s="45" t="s">
        <v>25</v>
      </c>
      <c r="AE12" s="45" t="s">
        <v>25</v>
      </c>
      <c r="AF12" s="45" t="s">
        <v>25</v>
      </c>
      <c r="AG12" s="45" t="s">
        <v>25</v>
      </c>
      <c r="AH12" s="45" t="s">
        <v>25</v>
      </c>
      <c r="AI12" s="45" t="s">
        <v>25</v>
      </c>
      <c r="AJ12" s="118">
        <f>((COUNTIF(E12:AI12,"√")+COUNTIF(E13:AI13,"√"))*0.5)+AM12+AN12</f>
        <v>30</v>
      </c>
      <c r="AK12" s="119">
        <f>SUM(E14:AI14)</f>
        <v>10</v>
      </c>
      <c r="AL12" s="118">
        <f>COUNTIF(E12:AI12,"○")</f>
        <v>0</v>
      </c>
      <c r="AM12" s="118">
        <f>COUNTIF(C12:AG12,"※")</f>
        <v>0</v>
      </c>
      <c r="AN12" s="118">
        <f>(COUNTIF(C12:AG12,"◇")+COUNTIF(C13:AG13,"◇"))</f>
        <v>0</v>
      </c>
      <c r="AO12" s="120">
        <f>AK12/6+AJ12</f>
        <v>31.6666666666667</v>
      </c>
      <c r="AP12" s="118">
        <v>300</v>
      </c>
      <c r="AQ12" s="119"/>
      <c r="AR12" s="119"/>
      <c r="AS12" s="119">
        <f>AO12*AP12-AQ12-AR12</f>
        <v>9500</v>
      </c>
      <c r="AT12" s="123"/>
      <c r="AU12" s="59"/>
      <c r="AV12" s="60">
        <v>2025</v>
      </c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</row>
    <row r="13" spans="1:249" ht="21" customHeight="1">
      <c r="A13" s="112"/>
      <c r="B13" s="113"/>
      <c r="C13" s="117"/>
      <c r="D13" s="44" t="s">
        <v>57</v>
      </c>
      <c r="E13" s="45" t="s">
        <v>25</v>
      </c>
      <c r="F13" s="45" t="s">
        <v>25</v>
      </c>
      <c r="G13" s="45" t="s">
        <v>25</v>
      </c>
      <c r="H13" s="45" t="s">
        <v>25</v>
      </c>
      <c r="I13" s="45" t="s">
        <v>25</v>
      </c>
      <c r="J13" s="45" t="s">
        <v>25</v>
      </c>
      <c r="K13" s="45" t="s">
        <v>25</v>
      </c>
      <c r="L13" s="45" t="s">
        <v>25</v>
      </c>
      <c r="M13" s="45" t="s">
        <v>25</v>
      </c>
      <c r="N13" s="45" t="s">
        <v>25</v>
      </c>
      <c r="O13" s="45" t="s">
        <v>27</v>
      </c>
      <c r="P13" s="45" t="s">
        <v>25</v>
      </c>
      <c r="Q13" s="45" t="s">
        <v>25</v>
      </c>
      <c r="R13" s="45" t="s">
        <v>25</v>
      </c>
      <c r="S13" s="45" t="s">
        <v>25</v>
      </c>
      <c r="T13" s="45" t="s">
        <v>25</v>
      </c>
      <c r="U13" s="45" t="s">
        <v>25</v>
      </c>
      <c r="V13" s="45" t="s">
        <v>25</v>
      </c>
      <c r="W13" s="45" t="s">
        <v>25</v>
      </c>
      <c r="X13" s="45" t="s">
        <v>25</v>
      </c>
      <c r="Y13" s="45" t="s">
        <v>25</v>
      </c>
      <c r="Z13" s="45" t="s">
        <v>25</v>
      </c>
      <c r="AA13" s="45" t="s">
        <v>25</v>
      </c>
      <c r="AB13" s="45" t="s">
        <v>25</v>
      </c>
      <c r="AC13" s="45" t="s">
        <v>25</v>
      </c>
      <c r="AD13" s="45" t="s">
        <v>25</v>
      </c>
      <c r="AE13" s="45" t="s">
        <v>25</v>
      </c>
      <c r="AF13" s="45" t="s">
        <v>25</v>
      </c>
      <c r="AG13" s="45" t="s">
        <v>25</v>
      </c>
      <c r="AH13" s="45" t="s">
        <v>25</v>
      </c>
      <c r="AI13" s="45" t="s">
        <v>25</v>
      </c>
      <c r="AJ13" s="118"/>
      <c r="AK13" s="119"/>
      <c r="AL13" s="118"/>
      <c r="AM13" s="118"/>
      <c r="AN13" s="118"/>
      <c r="AO13" s="120"/>
      <c r="AP13" s="118"/>
      <c r="AQ13" s="119"/>
      <c r="AR13" s="119"/>
      <c r="AS13" s="119"/>
      <c r="AT13" s="123"/>
      <c r="AU13" s="59"/>
      <c r="AV13" s="60">
        <v>2026</v>
      </c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</row>
    <row r="14" spans="1:249" ht="21" customHeight="1">
      <c r="A14" s="112"/>
      <c r="B14" s="113"/>
      <c r="C14" s="117"/>
      <c r="D14" s="44" t="s">
        <v>58</v>
      </c>
      <c r="E14" s="46">
        <v>5</v>
      </c>
      <c r="F14" s="46">
        <v>5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118"/>
      <c r="AK14" s="119"/>
      <c r="AL14" s="118"/>
      <c r="AM14" s="118"/>
      <c r="AN14" s="118"/>
      <c r="AO14" s="120"/>
      <c r="AP14" s="118"/>
      <c r="AQ14" s="119"/>
      <c r="AR14" s="119"/>
      <c r="AS14" s="119"/>
      <c r="AT14" s="123"/>
      <c r="AV14" s="60">
        <v>2027</v>
      </c>
    </row>
    <row r="15" spans="1:249" ht="21" customHeight="1">
      <c r="A15" s="112">
        <v>4</v>
      </c>
      <c r="B15" s="113"/>
      <c r="C15" s="117"/>
      <c r="D15" s="44" t="s">
        <v>56</v>
      </c>
      <c r="E15" s="46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6"/>
      <c r="AB15" s="45"/>
      <c r="AC15" s="45"/>
      <c r="AD15" s="46"/>
      <c r="AE15" s="46"/>
      <c r="AF15" s="46"/>
      <c r="AG15" s="46"/>
      <c r="AH15" s="46"/>
      <c r="AI15" s="46"/>
      <c r="AJ15" s="118">
        <f>((COUNTIF(E15:AI15,"√")+COUNTIF(E16:AI16,"√"))*0.5)+AM15+AN15</f>
        <v>0</v>
      </c>
      <c r="AK15" s="119">
        <f>SUM(E17:AI17)</f>
        <v>0</v>
      </c>
      <c r="AL15" s="118">
        <f>COUNTIF(E15:AI15,"○")</f>
        <v>0</v>
      </c>
      <c r="AM15" s="118">
        <f>COUNTIF(C15:AG15,"※")</f>
        <v>0</v>
      </c>
      <c r="AN15" s="118">
        <f>(COUNTIF(C15:AG15,"◇")+COUNTIF(C16:AG16,"◇"))</f>
        <v>0</v>
      </c>
      <c r="AO15" s="120">
        <f>AK15/6+AJ15</f>
        <v>0</v>
      </c>
      <c r="AP15" s="118">
        <v>300</v>
      </c>
      <c r="AQ15" s="119"/>
      <c r="AR15" s="119"/>
      <c r="AS15" s="119">
        <f>AO15*AP15-AQ15-AR15</f>
        <v>0</v>
      </c>
      <c r="AT15" s="123"/>
      <c r="AV15" s="60">
        <v>2028</v>
      </c>
    </row>
    <row r="16" spans="1:249" ht="21" customHeight="1">
      <c r="A16" s="112"/>
      <c r="B16" s="113"/>
      <c r="C16" s="117"/>
      <c r="D16" s="44" t="s">
        <v>57</v>
      </c>
      <c r="E16" s="46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6"/>
      <c r="AE16" s="46"/>
      <c r="AF16" s="46"/>
      <c r="AG16" s="46"/>
      <c r="AH16" s="46"/>
      <c r="AI16" s="46"/>
      <c r="AJ16" s="118"/>
      <c r="AK16" s="119"/>
      <c r="AL16" s="118"/>
      <c r="AM16" s="118"/>
      <c r="AN16" s="118"/>
      <c r="AO16" s="120"/>
      <c r="AP16" s="118"/>
      <c r="AQ16" s="119"/>
      <c r="AR16" s="119"/>
      <c r="AS16" s="119"/>
      <c r="AT16" s="123"/>
      <c r="AV16" s="60">
        <v>2029</v>
      </c>
    </row>
    <row r="17" spans="1:48" ht="21" customHeight="1">
      <c r="A17" s="112"/>
      <c r="B17" s="113"/>
      <c r="C17" s="117"/>
      <c r="D17" s="44" t="s">
        <v>58</v>
      </c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118"/>
      <c r="AK17" s="119"/>
      <c r="AL17" s="118"/>
      <c r="AM17" s="118"/>
      <c r="AN17" s="118"/>
      <c r="AO17" s="120"/>
      <c r="AP17" s="118"/>
      <c r="AQ17" s="119"/>
      <c r="AR17" s="119"/>
      <c r="AS17" s="119"/>
      <c r="AT17" s="123"/>
      <c r="AV17" s="60">
        <v>2030</v>
      </c>
    </row>
    <row r="18" spans="1:48" ht="21" customHeight="1">
      <c r="A18" s="112">
        <v>5</v>
      </c>
      <c r="B18" s="113"/>
      <c r="C18" s="117"/>
      <c r="D18" s="44" t="s">
        <v>56</v>
      </c>
      <c r="E18" s="45"/>
      <c r="F18" s="45"/>
      <c r="G18" s="45"/>
      <c r="H18" s="46"/>
      <c r="I18" s="46"/>
      <c r="J18" s="45"/>
      <c r="K18" s="45"/>
      <c r="L18" s="45"/>
      <c r="M18" s="45"/>
      <c r="N18" s="45"/>
      <c r="O18" s="46"/>
      <c r="P18" s="46"/>
      <c r="Q18" s="45"/>
      <c r="R18" s="46"/>
      <c r="S18" s="46"/>
      <c r="T18" s="46"/>
      <c r="U18" s="46"/>
      <c r="V18" s="46"/>
      <c r="W18" s="46"/>
      <c r="X18" s="45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118">
        <f>((COUNTIF(E18:AI18,"√")+COUNTIF(E19:AI19,"√"))*0.5)+AM18+AN18</f>
        <v>0</v>
      </c>
      <c r="AK18" s="119">
        <f>SUM(E20:AI20)</f>
        <v>0</v>
      </c>
      <c r="AL18" s="118">
        <f>COUNTIF(E18:AI18,"○")</f>
        <v>0</v>
      </c>
      <c r="AM18" s="118">
        <f>COUNTIF(C18:AG18,"※")</f>
        <v>0</v>
      </c>
      <c r="AN18" s="118">
        <f>(COUNTIF(C18:AG18,"◇")+COUNTIF(C19:AG19,"◇"))</f>
        <v>0</v>
      </c>
      <c r="AO18" s="120">
        <f>AK18/6+AJ18</f>
        <v>0</v>
      </c>
      <c r="AP18" s="118">
        <v>300</v>
      </c>
      <c r="AQ18" s="119"/>
      <c r="AR18" s="119"/>
      <c r="AS18" s="119">
        <f>AO18*AP18-AQ18-AR18</f>
        <v>0</v>
      </c>
      <c r="AT18" s="123"/>
      <c r="AV18" s="60">
        <v>2031</v>
      </c>
    </row>
    <row r="19" spans="1:48" ht="21" customHeight="1">
      <c r="A19" s="112"/>
      <c r="B19" s="113"/>
      <c r="C19" s="117"/>
      <c r="D19" s="44" t="s">
        <v>57</v>
      </c>
      <c r="E19" s="45"/>
      <c r="F19" s="46"/>
      <c r="G19" s="45"/>
      <c r="H19" s="46"/>
      <c r="I19" s="45"/>
      <c r="J19" s="45"/>
      <c r="K19" s="46"/>
      <c r="L19" s="45"/>
      <c r="M19" s="45"/>
      <c r="N19" s="45"/>
      <c r="O19" s="46"/>
      <c r="P19" s="46"/>
      <c r="Q19" s="45"/>
      <c r="R19" s="46"/>
      <c r="S19" s="46"/>
      <c r="T19" s="46"/>
      <c r="U19" s="46"/>
      <c r="V19" s="46"/>
      <c r="W19" s="46"/>
      <c r="X19" s="45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118"/>
      <c r="AK19" s="119"/>
      <c r="AL19" s="118"/>
      <c r="AM19" s="118"/>
      <c r="AN19" s="118"/>
      <c r="AO19" s="120"/>
      <c r="AP19" s="118"/>
      <c r="AQ19" s="119"/>
      <c r="AR19" s="119"/>
      <c r="AS19" s="119"/>
      <c r="AT19" s="123"/>
      <c r="AV19" s="60">
        <v>2032</v>
      </c>
    </row>
    <row r="20" spans="1:48" ht="21" customHeight="1">
      <c r="A20" s="112"/>
      <c r="B20" s="113"/>
      <c r="C20" s="117"/>
      <c r="D20" s="44" t="s">
        <v>58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5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118"/>
      <c r="AK20" s="119"/>
      <c r="AL20" s="118"/>
      <c r="AM20" s="118"/>
      <c r="AN20" s="118"/>
      <c r="AO20" s="120"/>
      <c r="AP20" s="118"/>
      <c r="AQ20" s="119"/>
      <c r="AR20" s="119"/>
      <c r="AS20" s="119"/>
      <c r="AT20" s="123"/>
      <c r="AV20" s="60">
        <v>2033</v>
      </c>
    </row>
    <row r="21" spans="1:48" ht="21" customHeight="1">
      <c r="A21" s="112">
        <v>6</v>
      </c>
      <c r="B21" s="113"/>
      <c r="C21" s="117"/>
      <c r="D21" s="44" t="s">
        <v>56</v>
      </c>
      <c r="E21" s="46"/>
      <c r="F21" s="45"/>
      <c r="G21" s="45"/>
      <c r="H21" s="45"/>
      <c r="I21" s="45"/>
      <c r="J21" s="46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6"/>
      <c r="AH21" s="45"/>
      <c r="AI21" s="45"/>
      <c r="AJ21" s="118">
        <f>((COUNTIF(E21:AI21,"√")+COUNTIF(E22:AI22,"√"))*0.5)+AM21+AN21</f>
        <v>0</v>
      </c>
      <c r="AK21" s="119">
        <f>SUM(E23:AI23)</f>
        <v>0</v>
      </c>
      <c r="AL21" s="118">
        <f>COUNTIF(E21:AI21,"○")</f>
        <v>0</v>
      </c>
      <c r="AM21" s="118">
        <f>COUNTIF(C21:AG21,"※")</f>
        <v>0</v>
      </c>
      <c r="AN21" s="118">
        <f>(COUNTIF(C21:AG21,"◇")+COUNTIF(C22:AG22,"◇"))</f>
        <v>0</v>
      </c>
      <c r="AO21" s="120">
        <f>AK21/6+AJ21</f>
        <v>0</v>
      </c>
      <c r="AP21" s="118">
        <v>300</v>
      </c>
      <c r="AQ21" s="119"/>
      <c r="AR21" s="119"/>
      <c r="AS21" s="119">
        <f>AO21*AP21-AQ21-AR21</f>
        <v>0</v>
      </c>
      <c r="AT21" s="123"/>
      <c r="AV21" s="60">
        <v>2034</v>
      </c>
    </row>
    <row r="22" spans="1:48" ht="21" customHeight="1">
      <c r="A22" s="112"/>
      <c r="B22" s="113"/>
      <c r="C22" s="117"/>
      <c r="D22" s="44" t="s">
        <v>57</v>
      </c>
      <c r="E22" s="46"/>
      <c r="F22" s="45"/>
      <c r="G22" s="45"/>
      <c r="H22" s="45"/>
      <c r="I22" s="46"/>
      <c r="J22" s="46"/>
      <c r="K22" s="45"/>
      <c r="L22" s="45"/>
      <c r="M22" s="45"/>
      <c r="N22" s="45"/>
      <c r="O22" s="45"/>
      <c r="P22" s="45"/>
      <c r="Q22" s="46"/>
      <c r="R22" s="45"/>
      <c r="S22" s="45"/>
      <c r="T22" s="45"/>
      <c r="U22" s="45"/>
      <c r="V22" s="45"/>
      <c r="W22" s="45"/>
      <c r="X22" s="45"/>
      <c r="Y22" s="45"/>
      <c r="Z22" s="46"/>
      <c r="AA22" s="45"/>
      <c r="AB22" s="45"/>
      <c r="AC22" s="45"/>
      <c r="AD22" s="45"/>
      <c r="AE22" s="45"/>
      <c r="AF22" s="46"/>
      <c r="AG22" s="46"/>
      <c r="AH22" s="45"/>
      <c r="AI22" s="45"/>
      <c r="AJ22" s="118"/>
      <c r="AK22" s="119"/>
      <c r="AL22" s="118"/>
      <c r="AM22" s="118"/>
      <c r="AN22" s="118"/>
      <c r="AO22" s="120"/>
      <c r="AP22" s="118"/>
      <c r="AQ22" s="119"/>
      <c r="AR22" s="119"/>
      <c r="AS22" s="119"/>
      <c r="AT22" s="123"/>
      <c r="AV22" s="60">
        <v>2035</v>
      </c>
    </row>
    <row r="23" spans="1:48" ht="21" customHeight="1">
      <c r="A23" s="112"/>
      <c r="B23" s="113"/>
      <c r="C23" s="117"/>
      <c r="D23" s="44" t="s">
        <v>58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118"/>
      <c r="AK23" s="119"/>
      <c r="AL23" s="118"/>
      <c r="AM23" s="118"/>
      <c r="AN23" s="118"/>
      <c r="AO23" s="120"/>
      <c r="AP23" s="118"/>
      <c r="AQ23" s="119"/>
      <c r="AR23" s="119"/>
      <c r="AS23" s="119"/>
      <c r="AT23" s="123"/>
      <c r="AV23" s="60">
        <v>2036</v>
      </c>
    </row>
    <row r="24" spans="1:48" ht="21" customHeight="1">
      <c r="A24" s="112">
        <v>7</v>
      </c>
      <c r="B24" s="113"/>
      <c r="C24" s="117"/>
      <c r="D24" s="44" t="s">
        <v>56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6"/>
      <c r="AI24" s="46"/>
      <c r="AJ24" s="118">
        <f>((COUNTIF(E24:AI24,"√")+COUNTIF(E25:AI25,"√"))*0.5)+AM24+AN24</f>
        <v>0</v>
      </c>
      <c r="AK24" s="119">
        <f>SUM(E26:AI26)</f>
        <v>0</v>
      </c>
      <c r="AL24" s="118">
        <f>COUNTIF(E24:AI24,"○")</f>
        <v>0</v>
      </c>
      <c r="AM24" s="118">
        <f>COUNTIF(C24:AG24,"※")</f>
        <v>0</v>
      </c>
      <c r="AN24" s="118">
        <f>(COUNTIF(C24:AG24,"◇")+COUNTIF(C25:AG25,"◇"))</f>
        <v>0</v>
      </c>
      <c r="AO24" s="120">
        <f>AK24/6+AJ24</f>
        <v>0</v>
      </c>
      <c r="AP24" s="118">
        <v>300</v>
      </c>
      <c r="AQ24" s="119"/>
      <c r="AR24" s="119"/>
      <c r="AS24" s="119">
        <f>AO24*AP24-AQ24-AR24</f>
        <v>0</v>
      </c>
      <c r="AT24" s="123"/>
      <c r="AV24" s="60">
        <v>2037</v>
      </c>
    </row>
    <row r="25" spans="1:48" ht="21" customHeight="1">
      <c r="A25" s="112"/>
      <c r="B25" s="113"/>
      <c r="C25" s="117"/>
      <c r="D25" s="44" t="s">
        <v>57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6"/>
      <c r="AI25" s="46"/>
      <c r="AJ25" s="118"/>
      <c r="AK25" s="119"/>
      <c r="AL25" s="118"/>
      <c r="AM25" s="118"/>
      <c r="AN25" s="118"/>
      <c r="AO25" s="120"/>
      <c r="AP25" s="118"/>
      <c r="AQ25" s="119"/>
      <c r="AR25" s="119"/>
      <c r="AS25" s="119"/>
      <c r="AT25" s="123"/>
      <c r="AV25" s="60">
        <v>2038</v>
      </c>
    </row>
    <row r="26" spans="1:48" ht="21" customHeight="1">
      <c r="A26" s="112"/>
      <c r="B26" s="113"/>
      <c r="C26" s="117"/>
      <c r="D26" s="44" t="s">
        <v>58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118"/>
      <c r="AK26" s="119"/>
      <c r="AL26" s="118"/>
      <c r="AM26" s="118"/>
      <c r="AN26" s="118"/>
      <c r="AO26" s="120"/>
      <c r="AP26" s="118"/>
      <c r="AQ26" s="119"/>
      <c r="AR26" s="119"/>
      <c r="AS26" s="119"/>
      <c r="AT26" s="123"/>
      <c r="AV26" s="60">
        <v>2039</v>
      </c>
    </row>
    <row r="27" spans="1:48" ht="21" customHeight="1">
      <c r="A27" s="112">
        <v>8</v>
      </c>
      <c r="B27" s="113"/>
      <c r="C27" s="117"/>
      <c r="D27" s="44" t="s">
        <v>56</v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6"/>
      <c r="AC27" s="45"/>
      <c r="AD27" s="45"/>
      <c r="AE27" s="45"/>
      <c r="AF27" s="45"/>
      <c r="AG27" s="45"/>
      <c r="AH27" s="45"/>
      <c r="AI27" s="45"/>
      <c r="AJ27" s="118">
        <f>((COUNTIF(E27:AI27,"√")+COUNTIF(E28:AI28,"√"))*0.5)+AM27+AN27</f>
        <v>0</v>
      </c>
      <c r="AK27" s="119">
        <f>SUM(E29:AI29)</f>
        <v>0</v>
      </c>
      <c r="AL27" s="118">
        <f>COUNTIF(E27:AI27,"○")</f>
        <v>0</v>
      </c>
      <c r="AM27" s="118">
        <f>COUNTIF(C27:AG27,"※")</f>
        <v>0</v>
      </c>
      <c r="AN27" s="118">
        <f>(COUNTIF(C27:AG27,"◇")+COUNTIF(C28:AG28,"◇"))</f>
        <v>0</v>
      </c>
      <c r="AO27" s="120">
        <f>AK27/6+AJ27</f>
        <v>0</v>
      </c>
      <c r="AP27" s="118">
        <v>300</v>
      </c>
      <c r="AQ27" s="119"/>
      <c r="AR27" s="119"/>
      <c r="AS27" s="119">
        <f>AO27*AP27-AQ27-AR27</f>
        <v>0</v>
      </c>
      <c r="AT27" s="123"/>
      <c r="AV27" s="60">
        <v>2040</v>
      </c>
    </row>
    <row r="28" spans="1:48" ht="21" customHeight="1">
      <c r="A28" s="112"/>
      <c r="B28" s="113"/>
      <c r="C28" s="117"/>
      <c r="D28" s="44" t="s">
        <v>57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6"/>
      <c r="AC28" s="45"/>
      <c r="AD28" s="45"/>
      <c r="AE28" s="45"/>
      <c r="AF28" s="45"/>
      <c r="AG28" s="45"/>
      <c r="AH28" s="45"/>
      <c r="AI28" s="45"/>
      <c r="AJ28" s="118"/>
      <c r="AK28" s="119"/>
      <c r="AL28" s="118"/>
      <c r="AM28" s="118"/>
      <c r="AN28" s="118"/>
      <c r="AO28" s="120"/>
      <c r="AP28" s="118"/>
      <c r="AQ28" s="119"/>
      <c r="AR28" s="119"/>
      <c r="AS28" s="119"/>
      <c r="AT28" s="123"/>
      <c r="AV28" s="60">
        <v>2041</v>
      </c>
    </row>
    <row r="29" spans="1:48" ht="21" customHeight="1">
      <c r="A29" s="112"/>
      <c r="B29" s="113"/>
      <c r="C29" s="117"/>
      <c r="D29" s="44" t="s">
        <v>58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118"/>
      <c r="AK29" s="119"/>
      <c r="AL29" s="118"/>
      <c r="AM29" s="118"/>
      <c r="AN29" s="118"/>
      <c r="AO29" s="120"/>
      <c r="AP29" s="118"/>
      <c r="AQ29" s="119"/>
      <c r="AR29" s="119"/>
      <c r="AS29" s="119"/>
      <c r="AT29" s="123"/>
    </row>
    <row r="30" spans="1:48" ht="21" customHeight="1">
      <c r="A30" s="112">
        <v>9</v>
      </c>
      <c r="B30" s="113"/>
      <c r="C30" s="117"/>
      <c r="D30" s="44" t="s">
        <v>56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6"/>
      <c r="AB30" s="45"/>
      <c r="AC30" s="45"/>
      <c r="AD30" s="46"/>
      <c r="AE30" s="46"/>
      <c r="AF30" s="46"/>
      <c r="AG30" s="46"/>
      <c r="AH30" s="46"/>
      <c r="AI30" s="46"/>
      <c r="AJ30" s="118">
        <f>((COUNTIF(E30:AI30,"√")+COUNTIF(E31:AI31,"√"))*0.5)+AM30+AN30</f>
        <v>0</v>
      </c>
      <c r="AK30" s="119">
        <f>SUM(E32:AI32)</f>
        <v>0</v>
      </c>
      <c r="AL30" s="118">
        <f>COUNTIF(E30:AI30,"○")</f>
        <v>0</v>
      </c>
      <c r="AM30" s="118">
        <f>COUNTIF(C30:AG30,"※")</f>
        <v>0</v>
      </c>
      <c r="AN30" s="118">
        <f>(COUNTIF(C30:AG30,"◇")+COUNTIF(C31:AG31,"◇"))</f>
        <v>0</v>
      </c>
      <c r="AO30" s="120">
        <f>AK30/6+AJ30</f>
        <v>0</v>
      </c>
      <c r="AP30" s="118">
        <v>300</v>
      </c>
      <c r="AQ30" s="119"/>
      <c r="AR30" s="119"/>
      <c r="AS30" s="119">
        <f>AO30*AP30-AQ30-AR30</f>
        <v>0</v>
      </c>
      <c r="AT30" s="123"/>
    </row>
    <row r="31" spans="1:48" ht="21" customHeight="1">
      <c r="A31" s="112"/>
      <c r="B31" s="113"/>
      <c r="C31" s="117"/>
      <c r="D31" s="44" t="s">
        <v>57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6"/>
      <c r="AB31" s="45"/>
      <c r="AC31" s="45"/>
      <c r="AD31" s="46"/>
      <c r="AE31" s="46"/>
      <c r="AF31" s="46"/>
      <c r="AG31" s="46"/>
      <c r="AH31" s="46"/>
      <c r="AI31" s="46"/>
      <c r="AJ31" s="118"/>
      <c r="AK31" s="119"/>
      <c r="AL31" s="118"/>
      <c r="AM31" s="118"/>
      <c r="AN31" s="118"/>
      <c r="AO31" s="120"/>
      <c r="AP31" s="118"/>
      <c r="AQ31" s="119"/>
      <c r="AR31" s="119"/>
      <c r="AS31" s="119"/>
      <c r="AT31" s="123"/>
    </row>
    <row r="32" spans="1:48" ht="21" customHeight="1">
      <c r="A32" s="112"/>
      <c r="B32" s="113"/>
      <c r="C32" s="117"/>
      <c r="D32" s="44" t="s">
        <v>58</v>
      </c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118"/>
      <c r="AK32" s="119"/>
      <c r="AL32" s="118"/>
      <c r="AM32" s="118"/>
      <c r="AN32" s="118"/>
      <c r="AO32" s="120"/>
      <c r="AP32" s="118"/>
      <c r="AQ32" s="119"/>
      <c r="AR32" s="119"/>
      <c r="AS32" s="119"/>
      <c r="AT32" s="123"/>
    </row>
    <row r="33" spans="1:46" ht="21" customHeight="1">
      <c r="A33" s="112">
        <v>10</v>
      </c>
      <c r="B33" s="113"/>
      <c r="C33" s="117"/>
      <c r="D33" s="44" t="s">
        <v>56</v>
      </c>
      <c r="E33" s="4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118">
        <f>((COUNTIF(E33:AI33,"√")+COUNTIF(E34:AI34,"√"))*0.5)+AM33+AN33</f>
        <v>0</v>
      </c>
      <c r="AK33" s="119">
        <f>SUM(E35:AI35)</f>
        <v>0</v>
      </c>
      <c r="AL33" s="118">
        <f>COUNTIF(E33:AI33,"○")</f>
        <v>0</v>
      </c>
      <c r="AM33" s="118">
        <f>COUNTIF(C33:AG33,"※")</f>
        <v>0</v>
      </c>
      <c r="AN33" s="118">
        <f>(COUNTIF(C33:AG33,"◇")+COUNTIF(C34:AG34,"◇"))</f>
        <v>0</v>
      </c>
      <c r="AO33" s="120">
        <f>AK33/6+AJ33</f>
        <v>0</v>
      </c>
      <c r="AP33" s="118">
        <v>300</v>
      </c>
      <c r="AQ33" s="119"/>
      <c r="AR33" s="119"/>
      <c r="AS33" s="119">
        <f>AO33*AP33-AQ33-AR33</f>
        <v>0</v>
      </c>
      <c r="AT33" s="123"/>
    </row>
    <row r="34" spans="1:46" ht="21" customHeight="1">
      <c r="A34" s="112"/>
      <c r="B34" s="113"/>
      <c r="C34" s="117"/>
      <c r="D34" s="44" t="s">
        <v>57</v>
      </c>
      <c r="E34" s="45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118"/>
      <c r="AK34" s="119"/>
      <c r="AL34" s="118"/>
      <c r="AM34" s="118"/>
      <c r="AN34" s="118"/>
      <c r="AO34" s="120"/>
      <c r="AP34" s="118"/>
      <c r="AQ34" s="119"/>
      <c r="AR34" s="119"/>
      <c r="AS34" s="119"/>
      <c r="AT34" s="123"/>
    </row>
    <row r="35" spans="1:46" ht="21" customHeight="1">
      <c r="A35" s="112"/>
      <c r="B35" s="113"/>
      <c r="C35" s="117"/>
      <c r="D35" s="44" t="s">
        <v>58</v>
      </c>
      <c r="E35" s="45"/>
      <c r="F35" s="46"/>
      <c r="G35" s="45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118"/>
      <c r="AK35" s="119"/>
      <c r="AL35" s="118"/>
      <c r="AM35" s="118"/>
      <c r="AN35" s="118"/>
      <c r="AO35" s="120"/>
      <c r="AP35" s="118"/>
      <c r="AQ35" s="119"/>
      <c r="AR35" s="119"/>
      <c r="AS35" s="119"/>
      <c r="AT35" s="123"/>
    </row>
    <row r="36" spans="1:46" ht="21" customHeight="1">
      <c r="A36" s="112">
        <v>11</v>
      </c>
      <c r="B36" s="113"/>
      <c r="C36" s="117"/>
      <c r="D36" s="44" t="s">
        <v>56</v>
      </c>
      <c r="E36" s="45"/>
      <c r="F36" s="46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118">
        <f>((COUNTIF(E36:AI36,"√")+COUNTIF(E37:AI37,"√"))*0.5)+AM36+AN36</f>
        <v>0</v>
      </c>
      <c r="AK36" s="119">
        <f>SUM(E38:AI38)</f>
        <v>0</v>
      </c>
      <c r="AL36" s="118">
        <f>COUNTIF(E36:AI36,"○")</f>
        <v>0</v>
      </c>
      <c r="AM36" s="118">
        <f>COUNTIF(C36:AG36,"※")</f>
        <v>0</v>
      </c>
      <c r="AN36" s="118">
        <f>(COUNTIF(C36:AG36,"◇")+COUNTIF(C37:AG37,"◇"))</f>
        <v>0</v>
      </c>
      <c r="AO36" s="120">
        <f>AK36/6+AJ36</f>
        <v>0</v>
      </c>
      <c r="AP36" s="118">
        <v>300</v>
      </c>
      <c r="AQ36" s="119"/>
      <c r="AR36" s="119"/>
      <c r="AS36" s="119">
        <f>AO36*AP36-AQ36-AR36</f>
        <v>0</v>
      </c>
      <c r="AT36" s="123"/>
    </row>
    <row r="37" spans="1:46" ht="21" customHeight="1">
      <c r="A37" s="112"/>
      <c r="B37" s="113"/>
      <c r="C37" s="117"/>
      <c r="D37" s="44" t="s">
        <v>57</v>
      </c>
      <c r="E37" s="46"/>
      <c r="F37" s="46"/>
      <c r="G37" s="45"/>
      <c r="H37" s="45"/>
      <c r="I37" s="45"/>
      <c r="J37" s="45"/>
      <c r="K37" s="45"/>
      <c r="L37" s="45"/>
      <c r="M37" s="45"/>
      <c r="N37" s="45"/>
      <c r="O37" s="45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118"/>
      <c r="AK37" s="119"/>
      <c r="AL37" s="118"/>
      <c r="AM37" s="118"/>
      <c r="AN37" s="118"/>
      <c r="AO37" s="120"/>
      <c r="AP37" s="118"/>
      <c r="AQ37" s="119"/>
      <c r="AR37" s="119"/>
      <c r="AS37" s="119"/>
      <c r="AT37" s="123"/>
    </row>
    <row r="38" spans="1:46" ht="21" customHeight="1">
      <c r="A38" s="112"/>
      <c r="B38" s="113"/>
      <c r="C38" s="117"/>
      <c r="D38" s="44" t="s">
        <v>58</v>
      </c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118"/>
      <c r="AK38" s="119"/>
      <c r="AL38" s="118"/>
      <c r="AM38" s="118"/>
      <c r="AN38" s="118"/>
      <c r="AO38" s="120"/>
      <c r="AP38" s="118"/>
      <c r="AQ38" s="119"/>
      <c r="AR38" s="119"/>
      <c r="AS38" s="119"/>
      <c r="AT38" s="123"/>
    </row>
    <row r="39" spans="1:46" ht="21" customHeight="1">
      <c r="A39" s="112">
        <v>10</v>
      </c>
      <c r="B39" s="113"/>
      <c r="C39" s="117"/>
      <c r="D39" s="44" t="s">
        <v>56</v>
      </c>
      <c r="E39" s="45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118">
        <f>((COUNTIF(E39:AI39,"√")+COUNTIF(E40:AI40,"√"))*0.5)+AM39+AN39</f>
        <v>0</v>
      </c>
      <c r="AK39" s="119">
        <f>SUM(E41:AI41)</f>
        <v>0</v>
      </c>
      <c r="AL39" s="118">
        <f>COUNTIF(E39:AI39,"○")</f>
        <v>0</v>
      </c>
      <c r="AM39" s="118">
        <f>COUNTIF(C39:AG39,"※")</f>
        <v>0</v>
      </c>
      <c r="AN39" s="118">
        <f>(COUNTIF(C39:AG39,"◇")+COUNTIF(C40:AG40,"◇"))</f>
        <v>0</v>
      </c>
      <c r="AO39" s="120">
        <f>AK39/6+AJ39</f>
        <v>0</v>
      </c>
      <c r="AP39" s="118">
        <v>300</v>
      </c>
      <c r="AQ39" s="119"/>
      <c r="AR39" s="119"/>
      <c r="AS39" s="119">
        <f>AO39*AP39-AQ39-AR39</f>
        <v>0</v>
      </c>
      <c r="AT39" s="123"/>
    </row>
    <row r="40" spans="1:46" ht="21" customHeight="1">
      <c r="A40" s="112"/>
      <c r="B40" s="113"/>
      <c r="C40" s="117"/>
      <c r="D40" s="44" t="s">
        <v>57</v>
      </c>
      <c r="E40" s="45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118"/>
      <c r="AK40" s="119"/>
      <c r="AL40" s="118"/>
      <c r="AM40" s="118"/>
      <c r="AN40" s="118"/>
      <c r="AO40" s="120"/>
      <c r="AP40" s="118"/>
      <c r="AQ40" s="119"/>
      <c r="AR40" s="119"/>
      <c r="AS40" s="119"/>
      <c r="AT40" s="123"/>
    </row>
    <row r="41" spans="1:46" ht="21" customHeight="1">
      <c r="A41" s="112"/>
      <c r="B41" s="113"/>
      <c r="C41" s="117"/>
      <c r="D41" s="44" t="s">
        <v>58</v>
      </c>
      <c r="E41" s="45"/>
      <c r="F41" s="46"/>
      <c r="G41" s="45"/>
      <c r="H41" s="45"/>
      <c r="I41" s="45"/>
      <c r="J41" s="45"/>
      <c r="K41" s="45"/>
      <c r="L41" s="45"/>
      <c r="M41" s="45"/>
      <c r="N41" s="45"/>
      <c r="O41" s="45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118"/>
      <c r="AK41" s="119"/>
      <c r="AL41" s="118"/>
      <c r="AM41" s="118"/>
      <c r="AN41" s="118"/>
      <c r="AO41" s="120"/>
      <c r="AP41" s="118"/>
      <c r="AQ41" s="119"/>
      <c r="AR41" s="119"/>
      <c r="AS41" s="119"/>
      <c r="AT41" s="123"/>
    </row>
    <row r="42" spans="1:46" ht="21" customHeight="1">
      <c r="A42" s="112">
        <v>11</v>
      </c>
      <c r="B42" s="113"/>
      <c r="C42" s="117"/>
      <c r="D42" s="44" t="s">
        <v>56</v>
      </c>
      <c r="E42" s="45"/>
      <c r="F42" s="46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118">
        <f>((COUNTIF(E42:AI42,"√")+COUNTIF(E43:AI43,"√"))*0.5)+AM42+AN42</f>
        <v>0</v>
      </c>
      <c r="AK42" s="119">
        <f>SUM(E44:AI44)</f>
        <v>0</v>
      </c>
      <c r="AL42" s="118">
        <f>COUNTIF(E42:AI42,"○")</f>
        <v>0</v>
      </c>
      <c r="AM42" s="118">
        <f>COUNTIF(C42:AG42,"※")</f>
        <v>0</v>
      </c>
      <c r="AN42" s="118">
        <f>(COUNTIF(C42:AG42,"◇")+COUNTIF(C43:AG43,"◇"))</f>
        <v>0</v>
      </c>
      <c r="AO42" s="120">
        <f>AK42/6+AJ42</f>
        <v>0</v>
      </c>
      <c r="AP42" s="118">
        <v>300</v>
      </c>
      <c r="AQ42" s="119"/>
      <c r="AR42" s="119"/>
      <c r="AS42" s="119">
        <f>AO42*AP42-AQ42-AR42</f>
        <v>0</v>
      </c>
      <c r="AT42" s="123"/>
    </row>
    <row r="43" spans="1:46" ht="21" customHeight="1">
      <c r="A43" s="112"/>
      <c r="B43" s="113"/>
      <c r="C43" s="117"/>
      <c r="D43" s="44" t="s">
        <v>57</v>
      </c>
      <c r="E43" s="46"/>
      <c r="F43" s="46"/>
      <c r="G43" s="45"/>
      <c r="H43" s="45"/>
      <c r="I43" s="45"/>
      <c r="J43" s="45"/>
      <c r="K43" s="45"/>
      <c r="L43" s="45"/>
      <c r="M43" s="45"/>
      <c r="N43" s="45"/>
      <c r="O43" s="45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118"/>
      <c r="AK43" s="119"/>
      <c r="AL43" s="118"/>
      <c r="AM43" s="118"/>
      <c r="AN43" s="118"/>
      <c r="AO43" s="120"/>
      <c r="AP43" s="118"/>
      <c r="AQ43" s="119"/>
      <c r="AR43" s="119"/>
      <c r="AS43" s="119"/>
      <c r="AT43" s="123"/>
    </row>
    <row r="44" spans="1:46" ht="21" customHeight="1">
      <c r="A44" s="112"/>
      <c r="B44" s="113"/>
      <c r="C44" s="117"/>
      <c r="D44" s="44" t="s">
        <v>58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118"/>
      <c r="AK44" s="119"/>
      <c r="AL44" s="118"/>
      <c r="AM44" s="118"/>
      <c r="AN44" s="118"/>
      <c r="AO44" s="120"/>
      <c r="AP44" s="118"/>
      <c r="AQ44" s="119"/>
      <c r="AR44" s="119"/>
      <c r="AS44" s="119"/>
      <c r="AT44" s="123"/>
    </row>
    <row r="45" spans="1:46" ht="21" customHeight="1">
      <c r="A45" s="32"/>
      <c r="AO45" s="64"/>
      <c r="AP45" s="65"/>
    </row>
    <row r="46" spans="1:46" ht="21" customHeight="1">
      <c r="A46" s="32"/>
      <c r="F46" s="32"/>
      <c r="G46" s="39" t="s">
        <v>25</v>
      </c>
      <c r="H46" s="106" t="s">
        <v>26</v>
      </c>
      <c r="I46" s="106"/>
      <c r="J46" s="50" t="s">
        <v>27</v>
      </c>
      <c r="K46" s="107" t="s">
        <v>28</v>
      </c>
      <c r="L46" s="108"/>
      <c r="M46" s="50" t="s">
        <v>29</v>
      </c>
      <c r="N46" s="107" t="s">
        <v>30</v>
      </c>
      <c r="O46" s="108"/>
      <c r="P46" s="50"/>
      <c r="Q46" s="50" t="s">
        <v>31</v>
      </c>
      <c r="R46" s="107" t="s">
        <v>32</v>
      </c>
      <c r="S46" s="108"/>
      <c r="T46" s="50" t="s">
        <v>33</v>
      </c>
      <c r="U46" s="107" t="s">
        <v>34</v>
      </c>
      <c r="V46" s="108"/>
      <c r="W46" s="50" t="s">
        <v>35</v>
      </c>
      <c r="X46" s="107" t="s">
        <v>36</v>
      </c>
      <c r="Y46" s="108"/>
      <c r="Z46" s="50"/>
      <c r="AA46" s="107"/>
      <c r="AB46" s="108"/>
      <c r="AC46" s="50"/>
      <c r="AD46" s="107"/>
      <c r="AE46" s="108"/>
      <c r="AO46" s="64"/>
      <c r="AP46" s="65"/>
    </row>
    <row r="47" spans="1:46" ht="21" customHeight="1">
      <c r="A47" s="32"/>
      <c r="F47" s="32"/>
      <c r="G47" s="47"/>
      <c r="H47" s="47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O47" s="64"/>
      <c r="AP47" s="65"/>
    </row>
    <row r="48" spans="1:46">
      <c r="A48" s="32"/>
      <c r="AO48" s="64"/>
      <c r="AP48" s="65"/>
    </row>
    <row r="49" spans="5:42" s="32" customFormat="1" ht="36" customHeight="1"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6"/>
      <c r="AK49" s="36"/>
      <c r="AL49" s="36"/>
      <c r="AM49" s="36"/>
      <c r="AN49" s="36"/>
      <c r="AO49" s="64"/>
      <c r="AP49" s="65"/>
    </row>
    <row r="50" spans="5:42" s="32" customFormat="1" ht="36" customHeight="1"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57" t="s">
        <v>25</v>
      </c>
      <c r="AK50" s="36"/>
      <c r="AL50" s="36"/>
      <c r="AM50" s="36"/>
      <c r="AN50" s="36"/>
      <c r="AO50" s="36"/>
    </row>
    <row r="51" spans="5:42" s="32" customFormat="1" ht="36" customHeight="1"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6" t="s">
        <v>27</v>
      </c>
      <c r="AK51" s="36"/>
      <c r="AL51" s="36"/>
      <c r="AM51" s="36"/>
      <c r="AN51" s="36"/>
      <c r="AO51" s="36"/>
    </row>
    <row r="52" spans="5:42" s="32" customFormat="1" ht="36" customHeight="1"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6" t="s">
        <v>29</v>
      </c>
      <c r="AK52" s="36"/>
      <c r="AL52" s="36"/>
      <c r="AM52" s="36"/>
      <c r="AN52" s="36"/>
      <c r="AO52" s="36"/>
    </row>
    <row r="53" spans="5:42" s="32" customFormat="1" ht="36" customHeight="1"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58" t="s">
        <v>31</v>
      </c>
      <c r="AK53" s="36"/>
      <c r="AL53" s="36"/>
      <c r="AM53" s="36"/>
      <c r="AN53" s="36"/>
      <c r="AO53" s="36"/>
    </row>
    <row r="54" spans="5:42" s="32" customFormat="1" ht="36" customHeight="1"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58" t="s">
        <v>33</v>
      </c>
      <c r="AK54" s="36"/>
      <c r="AL54" s="36"/>
      <c r="AM54" s="36"/>
      <c r="AN54" s="36"/>
      <c r="AO54" s="36"/>
    </row>
    <row r="55" spans="5:42" s="32" customFormat="1" ht="36" customHeight="1"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58" t="s">
        <v>35</v>
      </c>
      <c r="AK55" s="36"/>
      <c r="AL55" s="36"/>
      <c r="AM55" s="36"/>
      <c r="AN55" s="36"/>
      <c r="AO55" s="36"/>
    </row>
    <row r="56" spans="5:42" s="32" customFormat="1" ht="36" customHeight="1"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6"/>
      <c r="AK56" s="36"/>
      <c r="AL56" s="36"/>
      <c r="AM56" s="36"/>
      <c r="AN56" s="36"/>
      <c r="AO56" s="36"/>
    </row>
    <row r="57" spans="5:42" s="32" customFormat="1" ht="36" customHeight="1"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6"/>
      <c r="AK57" s="36"/>
      <c r="AL57" s="36"/>
      <c r="AM57" s="36"/>
      <c r="AN57" s="36"/>
      <c r="AO57" s="36"/>
    </row>
    <row r="58" spans="5:42" s="32" customFormat="1" ht="36" customHeight="1"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6"/>
      <c r="AK58" s="36"/>
      <c r="AL58" s="36"/>
      <c r="AM58" s="36"/>
      <c r="AN58" s="36"/>
      <c r="AO58" s="36"/>
    </row>
    <row r="59" spans="5:42" s="32" customFormat="1" ht="36" customHeight="1"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6"/>
      <c r="AK59" s="36"/>
      <c r="AL59" s="36"/>
      <c r="AM59" s="36"/>
      <c r="AN59" s="36"/>
      <c r="AO59" s="36"/>
    </row>
    <row r="60" spans="5:42" s="32" customFormat="1" ht="36" customHeight="1"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6"/>
      <c r="AK60" s="36"/>
      <c r="AL60" s="36"/>
      <c r="AM60" s="36"/>
      <c r="AN60" s="36"/>
      <c r="AO60" s="36"/>
    </row>
    <row r="61" spans="5:42" s="32" customFormat="1" ht="36" customHeight="1"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6"/>
      <c r="AK61" s="36"/>
      <c r="AL61" s="36"/>
      <c r="AM61" s="36"/>
      <c r="AN61" s="36"/>
      <c r="AO61" s="36"/>
    </row>
    <row r="62" spans="5:42" s="32" customFormat="1" ht="36" customHeight="1"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6"/>
      <c r="AK62" s="36"/>
      <c r="AL62" s="36"/>
      <c r="AM62" s="36"/>
      <c r="AN62" s="36"/>
      <c r="AO62" s="36"/>
    </row>
    <row r="63" spans="5:42" s="32" customFormat="1" ht="36" customHeight="1"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6"/>
      <c r="AK63" s="36"/>
      <c r="AL63" s="36"/>
      <c r="AM63" s="36"/>
      <c r="AN63" s="36"/>
      <c r="AO63" s="36"/>
    </row>
    <row r="64" spans="5:42" s="32" customFormat="1" ht="36" customHeight="1"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6"/>
      <c r="AK64" s="36"/>
      <c r="AL64" s="36"/>
      <c r="AM64" s="36"/>
      <c r="AN64" s="36"/>
      <c r="AO64" s="36"/>
    </row>
    <row r="65" spans="5:41" s="32" customFormat="1" ht="36" customHeight="1"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6"/>
      <c r="AK65" s="36"/>
      <c r="AL65" s="36"/>
      <c r="AM65" s="36"/>
      <c r="AN65" s="36"/>
      <c r="AO65" s="36"/>
    </row>
    <row r="66" spans="5:41" s="32" customFormat="1" ht="36" customHeight="1"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6"/>
      <c r="AK66" s="36"/>
      <c r="AL66" s="36"/>
      <c r="AM66" s="36"/>
      <c r="AN66" s="36"/>
      <c r="AO66" s="36"/>
    </row>
    <row r="67" spans="5:41" s="32" customFormat="1" ht="36" customHeight="1"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6"/>
      <c r="AK67" s="36"/>
      <c r="AL67" s="36"/>
      <c r="AM67" s="36"/>
      <c r="AN67" s="36"/>
      <c r="AO67" s="36"/>
    </row>
    <row r="68" spans="5:41" s="32" customFormat="1" ht="36" customHeight="1"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6"/>
      <c r="AK68" s="36"/>
      <c r="AL68" s="36"/>
      <c r="AM68" s="36"/>
      <c r="AN68" s="36"/>
      <c r="AO68" s="36"/>
    </row>
    <row r="69" spans="5:41" s="32" customFormat="1" ht="36" customHeight="1"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6"/>
      <c r="AK69" s="36"/>
      <c r="AL69" s="36"/>
      <c r="AM69" s="36"/>
      <c r="AN69" s="36"/>
      <c r="AO69" s="36"/>
    </row>
    <row r="70" spans="5:41" s="32" customFormat="1" ht="36" customHeight="1"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6"/>
      <c r="AK70" s="36"/>
      <c r="AL70" s="36"/>
      <c r="AM70" s="36"/>
      <c r="AN70" s="36"/>
      <c r="AO70" s="36"/>
    </row>
    <row r="71" spans="5:41" s="32" customFormat="1" ht="36" customHeight="1"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6"/>
      <c r="AK71" s="36"/>
      <c r="AL71" s="36"/>
      <c r="AM71" s="36"/>
      <c r="AN71" s="36"/>
      <c r="AO71" s="36"/>
    </row>
  </sheetData>
  <mergeCells count="208">
    <mergeCell ref="AT30:AT32"/>
    <mergeCell ref="AT33:AT35"/>
    <mergeCell ref="AT36:AT38"/>
    <mergeCell ref="AT39:AT41"/>
    <mergeCell ref="AT42:AT44"/>
    <mergeCell ref="AT4:AT5"/>
    <mergeCell ref="AT6:AT8"/>
    <mergeCell ref="AT9:AT11"/>
    <mergeCell ref="AT12:AT14"/>
    <mergeCell ref="AT15:AT17"/>
    <mergeCell ref="AT18:AT20"/>
    <mergeCell ref="AT21:AT23"/>
    <mergeCell ref="AT24:AT26"/>
    <mergeCell ref="AT27:AT29"/>
    <mergeCell ref="AR33:AR35"/>
    <mergeCell ref="AR36:AR38"/>
    <mergeCell ref="AR39:AR41"/>
    <mergeCell ref="AR42:AR44"/>
    <mergeCell ref="AS6:AS8"/>
    <mergeCell ref="AS9:AS11"/>
    <mergeCell ref="AS12:AS14"/>
    <mergeCell ref="AS15:AS17"/>
    <mergeCell ref="AS18:AS20"/>
    <mergeCell ref="AS21:AS23"/>
    <mergeCell ref="AS24:AS26"/>
    <mergeCell ref="AS27:AS29"/>
    <mergeCell ref="AS30:AS32"/>
    <mergeCell ref="AS33:AS35"/>
    <mergeCell ref="AS36:AS38"/>
    <mergeCell ref="AS39:AS41"/>
    <mergeCell ref="AS42:AS44"/>
    <mergeCell ref="AR6:AR8"/>
    <mergeCell ref="AR9:AR11"/>
    <mergeCell ref="AR12:AR14"/>
    <mergeCell ref="AR15:AR17"/>
    <mergeCell ref="AR18:AR20"/>
    <mergeCell ref="AR21:AR23"/>
    <mergeCell ref="AR24:AR26"/>
    <mergeCell ref="AR27:AR29"/>
    <mergeCell ref="AR30:AR32"/>
    <mergeCell ref="AP33:AP35"/>
    <mergeCell ref="AP36:AP38"/>
    <mergeCell ref="AP39:AP41"/>
    <mergeCell ref="AP42:AP44"/>
    <mergeCell ref="AQ6:AQ8"/>
    <mergeCell ref="AQ9:AQ11"/>
    <mergeCell ref="AQ12:AQ14"/>
    <mergeCell ref="AQ15:AQ17"/>
    <mergeCell ref="AQ18:AQ20"/>
    <mergeCell ref="AQ21:AQ23"/>
    <mergeCell ref="AQ24:AQ26"/>
    <mergeCell ref="AQ27:AQ29"/>
    <mergeCell ref="AQ30:AQ32"/>
    <mergeCell ref="AQ33:AQ35"/>
    <mergeCell ref="AQ36:AQ38"/>
    <mergeCell ref="AQ39:AQ41"/>
    <mergeCell ref="AQ42:AQ44"/>
    <mergeCell ref="AP6:AP8"/>
    <mergeCell ref="AP9:AP11"/>
    <mergeCell ref="AP12:AP14"/>
    <mergeCell ref="AP15:AP17"/>
    <mergeCell ref="AP18:AP20"/>
    <mergeCell ref="AP21:AP23"/>
    <mergeCell ref="AP24:AP26"/>
    <mergeCell ref="AP27:AP29"/>
    <mergeCell ref="AP30:AP32"/>
    <mergeCell ref="AN33:AN35"/>
    <mergeCell ref="AN36:AN38"/>
    <mergeCell ref="AN39:AN41"/>
    <mergeCell ref="AN42:AN44"/>
    <mergeCell ref="AO6:AO8"/>
    <mergeCell ref="AO9:AO11"/>
    <mergeCell ref="AO12:AO14"/>
    <mergeCell ref="AO15:AO17"/>
    <mergeCell ref="AO18:AO20"/>
    <mergeCell ref="AO21:AO23"/>
    <mergeCell ref="AO24:AO26"/>
    <mergeCell ref="AO27:AO29"/>
    <mergeCell ref="AO30:AO32"/>
    <mergeCell ref="AO33:AO35"/>
    <mergeCell ref="AO36:AO38"/>
    <mergeCell ref="AO39:AO41"/>
    <mergeCell ref="AO42:AO44"/>
    <mergeCell ref="AN6:AN8"/>
    <mergeCell ref="AN9:AN11"/>
    <mergeCell ref="AN12:AN14"/>
    <mergeCell ref="AN15:AN17"/>
    <mergeCell ref="AN18:AN20"/>
    <mergeCell ref="AN21:AN23"/>
    <mergeCell ref="AN24:AN26"/>
    <mergeCell ref="AN27:AN29"/>
    <mergeCell ref="AN30:AN32"/>
    <mergeCell ref="AL33:AL35"/>
    <mergeCell ref="AL36:AL38"/>
    <mergeCell ref="AL39:AL41"/>
    <mergeCell ref="AL42:AL44"/>
    <mergeCell ref="AM6:AM8"/>
    <mergeCell ref="AM9:AM11"/>
    <mergeCell ref="AM12:AM14"/>
    <mergeCell ref="AM15:AM17"/>
    <mergeCell ref="AM18:AM20"/>
    <mergeCell ref="AM21:AM23"/>
    <mergeCell ref="AM24:AM26"/>
    <mergeCell ref="AM27:AM29"/>
    <mergeCell ref="AM30:AM32"/>
    <mergeCell ref="AM33:AM35"/>
    <mergeCell ref="AM36:AM38"/>
    <mergeCell ref="AM39:AM41"/>
    <mergeCell ref="AM42:AM44"/>
    <mergeCell ref="AL6:AL8"/>
    <mergeCell ref="AL9:AL11"/>
    <mergeCell ref="AL12:AL14"/>
    <mergeCell ref="AL15:AL17"/>
    <mergeCell ref="AL18:AL20"/>
    <mergeCell ref="AL21:AL23"/>
    <mergeCell ref="AL24:AL26"/>
    <mergeCell ref="AL27:AL29"/>
    <mergeCell ref="AL30:AL32"/>
    <mergeCell ref="AJ33:AJ35"/>
    <mergeCell ref="AJ36:AJ38"/>
    <mergeCell ref="AJ39:AJ41"/>
    <mergeCell ref="AJ42:AJ44"/>
    <mergeCell ref="AK6:AK8"/>
    <mergeCell ref="AK9:AK11"/>
    <mergeCell ref="AK12:AK14"/>
    <mergeCell ref="AK15:AK17"/>
    <mergeCell ref="AK18:AK20"/>
    <mergeCell ref="AK21:AK23"/>
    <mergeCell ref="AK24:AK26"/>
    <mergeCell ref="AK27:AK29"/>
    <mergeCell ref="AK30:AK32"/>
    <mergeCell ref="AK33:AK35"/>
    <mergeCell ref="AK36:AK38"/>
    <mergeCell ref="AK39:AK41"/>
    <mergeCell ref="AK42:AK44"/>
    <mergeCell ref="AJ6:AJ8"/>
    <mergeCell ref="AJ9:AJ11"/>
    <mergeCell ref="AJ12:AJ14"/>
    <mergeCell ref="AJ15:AJ17"/>
    <mergeCell ref="AJ18:AJ20"/>
    <mergeCell ref="AJ21:AJ23"/>
    <mergeCell ref="AJ24:AJ26"/>
    <mergeCell ref="AJ27:AJ29"/>
    <mergeCell ref="AJ30:AJ32"/>
    <mergeCell ref="B36:B38"/>
    <mergeCell ref="B39:B41"/>
    <mergeCell ref="B42:B44"/>
    <mergeCell ref="C4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H46:I46"/>
    <mergeCell ref="K46:L46"/>
    <mergeCell ref="N46:O46"/>
    <mergeCell ref="R46:S46"/>
    <mergeCell ref="U46:V46"/>
    <mergeCell ref="X46:Y46"/>
    <mergeCell ref="AA46:AB46"/>
    <mergeCell ref="AD46:AE46"/>
    <mergeCell ref="A4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B4:B5"/>
    <mergeCell ref="B6:B8"/>
    <mergeCell ref="C1:D1"/>
    <mergeCell ref="E1:H1"/>
    <mergeCell ref="J1:K1"/>
    <mergeCell ref="Q1:AT1"/>
    <mergeCell ref="A2:AT2"/>
    <mergeCell ref="H3:I3"/>
    <mergeCell ref="K3:L3"/>
    <mergeCell ref="N3:O3"/>
    <mergeCell ref="R3:S3"/>
    <mergeCell ref="U3:V3"/>
    <mergeCell ref="X3:Y3"/>
    <mergeCell ref="AA3:AB3"/>
    <mergeCell ref="AD3:AE3"/>
    <mergeCell ref="AJ3:AT3"/>
  </mergeCells>
  <conditionalFormatting sqref="E4:AI38">
    <cfRule type="expression" dxfId="6" priority="3" stopIfTrue="1">
      <formula>E$4="六"</formula>
    </cfRule>
    <cfRule type="expression" dxfId="5" priority="4" stopIfTrue="1">
      <formula>E$4="日"</formula>
    </cfRule>
  </conditionalFormatting>
  <conditionalFormatting sqref="E39:AI44">
    <cfRule type="expression" dxfId="4" priority="2" stopIfTrue="1">
      <formula>E$4="日"</formula>
    </cfRule>
    <cfRule type="expression" dxfId="3" priority="1" stopIfTrue="1">
      <formula>E$4="六"</formula>
    </cfRule>
  </conditionalFormatting>
  <dataValidations count="3">
    <dataValidation type="list" allowBlank="1" showInputMessage="1" showErrorMessage="1" sqref="E1:H1" xr:uid="{00000000-0002-0000-0300-000000000000}">
      <formula1>$AV$6:$AV$1505</formula1>
    </dataValidation>
    <dataValidation type="list" allowBlank="1" showInputMessage="1" showErrorMessage="1" sqref="J1:K1" xr:uid="{00000000-0002-0000-0300-000001000000}">
      <formula1>"1,2,3,4,5,6,7,8,9,10,11,12"</formula1>
    </dataValidation>
    <dataValidation type="list" allowBlank="1" showInputMessage="1" showErrorMessage="1" sqref="E6:E7 E9:E10 E12:E13 E15:AI16 E21:AI22 E27:AI28 E18:AI19 E24:AI25 E30:AI31 E36:AI37 E42:AI43 E33:AH34 E39:AH40 F6:AI7 F12:AI13 F9:AI10" xr:uid="{00000000-0002-0000-0300-000002000000}">
      <formula1>$AJ$50:$AJ$55</formula1>
    </dataValidation>
  </dataValidations>
  <pageMargins left="0.75" right="0.75" top="1" bottom="1" header="0.5" footer="0.5"/>
  <pageSetup paperSize="8" scale="1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Q23"/>
  <sheetViews>
    <sheetView zoomScale="85" zoomScaleNormal="85" workbookViewId="0">
      <pane xSplit="6" ySplit="4" topLeftCell="G6" activePane="bottomRight" state="frozen"/>
      <selection pane="bottomRight" sqref="A1:BQ1"/>
      <selection pane="bottomLeft"/>
      <selection pane="topRight"/>
    </sheetView>
  </sheetViews>
  <sheetFormatPr defaultColWidth="9" defaultRowHeight="13.5"/>
  <cols>
    <col min="1" max="1" width="7" style="1" customWidth="1"/>
    <col min="2" max="3" width="11.625" style="1" customWidth="1"/>
    <col min="4" max="4" width="22.625" style="1" customWidth="1"/>
    <col min="5" max="5" width="8.625" style="1" customWidth="1"/>
    <col min="6" max="7" width="12.375" style="1" customWidth="1"/>
    <col min="8" max="8" width="24.375" style="1" customWidth="1"/>
    <col min="9" max="9" width="12.375" style="1" customWidth="1"/>
    <col min="10" max="10" width="24.375" style="1" customWidth="1"/>
    <col min="11" max="11" width="12.375" style="1" customWidth="1"/>
    <col min="12" max="12" width="24.375" style="1" customWidth="1"/>
    <col min="13" max="13" width="12.375" style="1" customWidth="1"/>
    <col min="14" max="14" width="24.375" style="1" customWidth="1"/>
    <col min="15" max="15" width="12.375" style="1" customWidth="1"/>
    <col min="16" max="16" width="24.375" style="1" customWidth="1"/>
    <col min="17" max="17" width="12.375" style="1" customWidth="1"/>
    <col min="18" max="18" width="24.375" style="1" customWidth="1"/>
    <col min="19" max="19" width="12.375" style="1" customWidth="1"/>
    <col min="20" max="20" width="24.375" style="1" customWidth="1"/>
    <col min="21" max="21" width="12.375" style="1" customWidth="1"/>
    <col min="22" max="22" width="24.375" style="1" customWidth="1"/>
    <col min="23" max="23" width="12.375" style="1" customWidth="1"/>
    <col min="24" max="24" width="24.375" style="1" customWidth="1"/>
    <col min="25" max="25" width="12.375" style="1" customWidth="1"/>
    <col min="26" max="26" width="24.375" style="1" customWidth="1"/>
    <col min="27" max="27" width="12.375" style="1" customWidth="1"/>
    <col min="28" max="28" width="24.375" style="1" customWidth="1"/>
    <col min="29" max="29" width="12.375" style="1" customWidth="1"/>
    <col min="30" max="30" width="24.375" style="1" customWidth="1"/>
    <col min="31" max="31" width="12.375" style="1" customWidth="1"/>
    <col min="32" max="32" width="24.375" style="1" customWidth="1"/>
    <col min="33" max="33" width="12.375" style="1" customWidth="1"/>
    <col min="34" max="34" width="24.375" style="1" customWidth="1"/>
    <col min="35" max="35" width="12.375" style="1" customWidth="1"/>
    <col min="36" max="36" width="24.375" style="1" customWidth="1"/>
    <col min="37" max="37" width="12.375" style="1" customWidth="1"/>
    <col min="38" max="38" width="24.375" style="1" customWidth="1"/>
    <col min="39" max="39" width="12.375" style="1" customWidth="1"/>
    <col min="40" max="40" width="24.375" style="1" customWidth="1"/>
    <col min="41" max="41" width="12.375" style="1" customWidth="1"/>
    <col min="42" max="42" width="24.375" style="1" customWidth="1"/>
    <col min="43" max="43" width="12.375" style="1" customWidth="1"/>
    <col min="44" max="44" width="24.375" style="1" customWidth="1"/>
    <col min="45" max="45" width="12.375" style="1" customWidth="1"/>
    <col min="46" max="46" width="24.375" style="1" customWidth="1"/>
    <col min="47" max="47" width="12.375" style="1" customWidth="1"/>
    <col min="48" max="48" width="24.375" style="1" customWidth="1"/>
    <col min="49" max="49" width="12.375" style="1" customWidth="1"/>
    <col min="50" max="50" width="24.375" style="1" customWidth="1"/>
    <col min="51" max="51" width="12.375" style="1" customWidth="1"/>
    <col min="52" max="52" width="24.375" style="1" customWidth="1"/>
    <col min="53" max="53" width="12.375" style="1" customWidth="1"/>
    <col min="54" max="54" width="24.375" style="1" customWidth="1"/>
    <col min="55" max="55" width="12.375" style="1" customWidth="1"/>
    <col min="56" max="56" width="24.375" style="1" customWidth="1"/>
    <col min="57" max="57" width="12.375" style="1" customWidth="1"/>
    <col min="58" max="58" width="24.375" style="1" customWidth="1"/>
    <col min="59" max="59" width="12.375" style="1" customWidth="1"/>
    <col min="60" max="60" width="24.375" style="1" customWidth="1"/>
    <col min="61" max="61" width="12.375" style="1" customWidth="1"/>
    <col min="62" max="62" width="24.375" style="1" customWidth="1"/>
    <col min="63" max="63" width="12.375" style="1" customWidth="1"/>
    <col min="64" max="64" width="24.375" style="1" customWidth="1"/>
    <col min="65" max="65" width="12.375" style="1" customWidth="1"/>
    <col min="66" max="66" width="24.375" style="1" customWidth="1"/>
    <col min="67" max="67" width="12.375" style="1" customWidth="1"/>
    <col min="68" max="68" width="24.375" style="1" customWidth="1"/>
    <col min="69" max="69" width="9.375" style="1" customWidth="1"/>
    <col min="70" max="16384" width="9" style="1"/>
  </cols>
  <sheetData>
    <row r="1" spans="1:69" ht="50.1" customHeight="1">
      <c r="A1" s="124" t="s">
        <v>60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</row>
    <row r="2" spans="1:69" ht="14.25" customHeight="1">
      <c r="A2" s="125" t="s">
        <v>1</v>
      </c>
      <c r="B2" s="131" t="s">
        <v>61</v>
      </c>
      <c r="C2" s="132"/>
      <c r="D2" s="132"/>
      <c r="E2" s="132"/>
      <c r="F2" s="133"/>
      <c r="G2" s="131" t="s">
        <v>62</v>
      </c>
      <c r="H2" s="132"/>
      <c r="I2" s="131" t="s">
        <v>63</v>
      </c>
      <c r="J2" s="132"/>
      <c r="K2" s="131" t="s">
        <v>64</v>
      </c>
      <c r="L2" s="132"/>
      <c r="M2" s="131" t="s">
        <v>65</v>
      </c>
      <c r="N2" s="132"/>
      <c r="O2" s="131" t="s">
        <v>66</v>
      </c>
      <c r="P2" s="132"/>
      <c r="Q2" s="131" t="s">
        <v>67</v>
      </c>
      <c r="R2" s="132"/>
      <c r="S2" s="131" t="s">
        <v>68</v>
      </c>
      <c r="T2" s="132"/>
      <c r="U2" s="131" t="s">
        <v>69</v>
      </c>
      <c r="V2" s="132"/>
      <c r="W2" s="131" t="s">
        <v>70</v>
      </c>
      <c r="X2" s="132"/>
      <c r="Y2" s="131" t="s">
        <v>71</v>
      </c>
      <c r="Z2" s="132"/>
      <c r="AA2" s="131" t="s">
        <v>72</v>
      </c>
      <c r="AB2" s="132"/>
      <c r="AC2" s="131" t="s">
        <v>73</v>
      </c>
      <c r="AD2" s="132"/>
      <c r="AE2" s="131" t="s">
        <v>74</v>
      </c>
      <c r="AF2" s="132"/>
      <c r="AG2" s="131" t="s">
        <v>75</v>
      </c>
      <c r="AH2" s="132"/>
      <c r="AI2" s="131" t="s">
        <v>76</v>
      </c>
      <c r="AJ2" s="132"/>
      <c r="AK2" s="131" t="s">
        <v>77</v>
      </c>
      <c r="AL2" s="132"/>
      <c r="AM2" s="131" t="s">
        <v>78</v>
      </c>
      <c r="AN2" s="132"/>
      <c r="AO2" s="131" t="s">
        <v>79</v>
      </c>
      <c r="AP2" s="132"/>
      <c r="AQ2" s="131" t="s">
        <v>80</v>
      </c>
      <c r="AR2" s="132"/>
      <c r="AS2" s="131" t="s">
        <v>81</v>
      </c>
      <c r="AT2" s="132"/>
      <c r="AU2" s="131" t="s">
        <v>82</v>
      </c>
      <c r="AV2" s="132"/>
      <c r="AW2" s="131" t="s">
        <v>83</v>
      </c>
      <c r="AX2" s="132"/>
      <c r="AY2" s="131" t="s">
        <v>84</v>
      </c>
      <c r="AZ2" s="132"/>
      <c r="BA2" s="131" t="s">
        <v>85</v>
      </c>
      <c r="BB2" s="132"/>
      <c r="BC2" s="131" t="s">
        <v>86</v>
      </c>
      <c r="BD2" s="132"/>
      <c r="BE2" s="131" t="s">
        <v>87</v>
      </c>
      <c r="BF2" s="132"/>
      <c r="BG2" s="131" t="s">
        <v>88</v>
      </c>
      <c r="BH2" s="132"/>
      <c r="BI2" s="131" t="s">
        <v>89</v>
      </c>
      <c r="BJ2" s="132"/>
      <c r="BK2" s="131" t="s">
        <v>90</v>
      </c>
      <c r="BL2" s="132"/>
      <c r="BM2" s="131" t="s">
        <v>91</v>
      </c>
      <c r="BN2" s="132"/>
      <c r="BO2" s="131" t="s">
        <v>92</v>
      </c>
      <c r="BP2" s="132"/>
      <c r="BQ2" s="128" t="s">
        <v>93</v>
      </c>
    </row>
    <row r="3" spans="1:69" ht="14.25" customHeight="1">
      <c r="A3" s="126"/>
      <c r="B3" s="134"/>
      <c r="C3" s="135"/>
      <c r="D3" s="135"/>
      <c r="E3" s="135"/>
      <c r="F3" s="136"/>
      <c r="G3" s="134"/>
      <c r="H3" s="135"/>
      <c r="I3" s="134"/>
      <c r="J3" s="135"/>
      <c r="K3" s="134"/>
      <c r="L3" s="135"/>
      <c r="M3" s="134"/>
      <c r="N3" s="135"/>
      <c r="O3" s="134"/>
      <c r="P3" s="135"/>
      <c r="Q3" s="134"/>
      <c r="R3" s="135"/>
      <c r="S3" s="134"/>
      <c r="T3" s="135"/>
      <c r="U3" s="134"/>
      <c r="V3" s="135"/>
      <c r="W3" s="134"/>
      <c r="X3" s="135"/>
      <c r="Y3" s="134"/>
      <c r="Z3" s="135"/>
      <c r="AA3" s="134"/>
      <c r="AB3" s="135"/>
      <c r="AC3" s="134"/>
      <c r="AD3" s="135"/>
      <c r="AE3" s="134"/>
      <c r="AF3" s="135"/>
      <c r="AG3" s="134"/>
      <c r="AH3" s="135"/>
      <c r="AI3" s="134"/>
      <c r="AJ3" s="135"/>
      <c r="AK3" s="134"/>
      <c r="AL3" s="135"/>
      <c r="AM3" s="134"/>
      <c r="AN3" s="135"/>
      <c r="AO3" s="134"/>
      <c r="AP3" s="135"/>
      <c r="AQ3" s="134"/>
      <c r="AR3" s="135"/>
      <c r="AS3" s="134"/>
      <c r="AT3" s="135"/>
      <c r="AU3" s="134"/>
      <c r="AV3" s="135"/>
      <c r="AW3" s="134"/>
      <c r="AX3" s="135"/>
      <c r="AY3" s="134"/>
      <c r="AZ3" s="135"/>
      <c r="BA3" s="134"/>
      <c r="BB3" s="135"/>
      <c r="BC3" s="134"/>
      <c r="BD3" s="135"/>
      <c r="BE3" s="134"/>
      <c r="BF3" s="135"/>
      <c r="BG3" s="134"/>
      <c r="BH3" s="135"/>
      <c r="BI3" s="134"/>
      <c r="BJ3" s="135"/>
      <c r="BK3" s="134"/>
      <c r="BL3" s="135"/>
      <c r="BM3" s="134"/>
      <c r="BN3" s="135"/>
      <c r="BO3" s="134"/>
      <c r="BP3" s="135"/>
      <c r="BQ3" s="129"/>
    </row>
    <row r="4" spans="1:69" ht="22.5" customHeight="1">
      <c r="A4" s="127"/>
      <c r="B4" s="30" t="s">
        <v>94</v>
      </c>
      <c r="C4" s="30" t="s">
        <v>95</v>
      </c>
      <c r="D4" s="30" t="s">
        <v>96</v>
      </c>
      <c r="E4" s="30" t="s">
        <v>97</v>
      </c>
      <c r="F4" s="30" t="s">
        <v>98</v>
      </c>
      <c r="G4" s="30" t="s">
        <v>99</v>
      </c>
      <c r="H4" s="30" t="s">
        <v>100</v>
      </c>
      <c r="I4" s="30" t="s">
        <v>99</v>
      </c>
      <c r="J4" s="30" t="s">
        <v>100</v>
      </c>
      <c r="K4" s="30" t="s">
        <v>99</v>
      </c>
      <c r="L4" s="30" t="s">
        <v>100</v>
      </c>
      <c r="M4" s="30" t="s">
        <v>99</v>
      </c>
      <c r="N4" s="30" t="s">
        <v>100</v>
      </c>
      <c r="O4" s="30" t="s">
        <v>99</v>
      </c>
      <c r="P4" s="30" t="s">
        <v>100</v>
      </c>
      <c r="Q4" s="30" t="s">
        <v>99</v>
      </c>
      <c r="R4" s="30" t="s">
        <v>100</v>
      </c>
      <c r="S4" s="30" t="s">
        <v>99</v>
      </c>
      <c r="T4" s="30" t="s">
        <v>100</v>
      </c>
      <c r="U4" s="30" t="s">
        <v>99</v>
      </c>
      <c r="V4" s="30" t="s">
        <v>100</v>
      </c>
      <c r="W4" s="30" t="s">
        <v>99</v>
      </c>
      <c r="X4" s="30" t="s">
        <v>100</v>
      </c>
      <c r="Y4" s="30" t="s">
        <v>99</v>
      </c>
      <c r="Z4" s="30" t="s">
        <v>100</v>
      </c>
      <c r="AA4" s="30" t="s">
        <v>99</v>
      </c>
      <c r="AB4" s="30" t="s">
        <v>100</v>
      </c>
      <c r="AC4" s="30" t="s">
        <v>99</v>
      </c>
      <c r="AD4" s="30" t="s">
        <v>100</v>
      </c>
      <c r="AE4" s="30" t="s">
        <v>99</v>
      </c>
      <c r="AF4" s="30" t="s">
        <v>100</v>
      </c>
      <c r="AG4" s="30" t="s">
        <v>99</v>
      </c>
      <c r="AH4" s="30" t="s">
        <v>100</v>
      </c>
      <c r="AI4" s="30" t="s">
        <v>99</v>
      </c>
      <c r="AJ4" s="30" t="s">
        <v>100</v>
      </c>
      <c r="AK4" s="30" t="s">
        <v>99</v>
      </c>
      <c r="AL4" s="30" t="s">
        <v>100</v>
      </c>
      <c r="AM4" s="30" t="s">
        <v>99</v>
      </c>
      <c r="AN4" s="30" t="s">
        <v>100</v>
      </c>
      <c r="AO4" s="30" t="s">
        <v>99</v>
      </c>
      <c r="AP4" s="30" t="s">
        <v>100</v>
      </c>
      <c r="AQ4" s="30" t="s">
        <v>99</v>
      </c>
      <c r="AR4" s="30" t="s">
        <v>100</v>
      </c>
      <c r="AS4" s="30" t="s">
        <v>99</v>
      </c>
      <c r="AT4" s="30" t="s">
        <v>100</v>
      </c>
      <c r="AU4" s="30" t="s">
        <v>99</v>
      </c>
      <c r="AV4" s="30" t="s">
        <v>100</v>
      </c>
      <c r="AW4" s="30" t="s">
        <v>99</v>
      </c>
      <c r="AX4" s="30" t="s">
        <v>100</v>
      </c>
      <c r="AY4" s="30" t="s">
        <v>99</v>
      </c>
      <c r="AZ4" s="30" t="s">
        <v>100</v>
      </c>
      <c r="BA4" s="30" t="s">
        <v>99</v>
      </c>
      <c r="BB4" s="30" t="s">
        <v>100</v>
      </c>
      <c r="BC4" s="30" t="s">
        <v>99</v>
      </c>
      <c r="BD4" s="30" t="s">
        <v>100</v>
      </c>
      <c r="BE4" s="30" t="s">
        <v>99</v>
      </c>
      <c r="BF4" s="30" t="s">
        <v>100</v>
      </c>
      <c r="BG4" s="30" t="s">
        <v>99</v>
      </c>
      <c r="BH4" s="30" t="s">
        <v>100</v>
      </c>
      <c r="BI4" s="30" t="s">
        <v>99</v>
      </c>
      <c r="BJ4" s="30" t="s">
        <v>100</v>
      </c>
      <c r="BK4" s="30" t="s">
        <v>99</v>
      </c>
      <c r="BL4" s="30" t="s">
        <v>100</v>
      </c>
      <c r="BM4" s="30" t="s">
        <v>99</v>
      </c>
      <c r="BN4" s="30" t="s">
        <v>100</v>
      </c>
      <c r="BO4" s="30" t="s">
        <v>99</v>
      </c>
      <c r="BP4" s="30" t="s">
        <v>100</v>
      </c>
      <c r="BQ4" s="130"/>
    </row>
    <row r="5" spans="1:69" ht="22.5" customHeight="1">
      <c r="A5" s="12">
        <v>1</v>
      </c>
      <c r="B5" s="12" t="s">
        <v>55</v>
      </c>
      <c r="C5" s="12" t="s">
        <v>101</v>
      </c>
      <c r="D5" s="12" t="s">
        <v>102</v>
      </c>
      <c r="E5" s="12" t="s">
        <v>103</v>
      </c>
      <c r="F5" s="12">
        <v>0</v>
      </c>
      <c r="G5" s="12">
        <v>10</v>
      </c>
      <c r="H5" s="12" t="s">
        <v>104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>
        <f t="shared" ref="BQ5:BQ23" si="0">SUM(F5:BP5)</f>
        <v>10</v>
      </c>
    </row>
    <row r="6" spans="1:69" ht="22.5" customHeight="1">
      <c r="A6" s="11">
        <v>2</v>
      </c>
      <c r="B6" s="11" t="s">
        <v>105</v>
      </c>
      <c r="C6" s="11" t="s">
        <v>106</v>
      </c>
      <c r="D6" s="11" t="s">
        <v>107</v>
      </c>
      <c r="E6" s="11" t="s">
        <v>103</v>
      </c>
      <c r="F6" s="11">
        <v>0</v>
      </c>
      <c r="G6" s="11">
        <v>15</v>
      </c>
      <c r="H6" s="11" t="s">
        <v>108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>
        <f t="shared" si="0"/>
        <v>15</v>
      </c>
    </row>
    <row r="7" spans="1:69" ht="22.5" customHeight="1">
      <c r="A7" s="11">
        <v>3</v>
      </c>
      <c r="B7" s="11" t="s">
        <v>109</v>
      </c>
      <c r="C7" s="11" t="s">
        <v>110</v>
      </c>
      <c r="D7" s="11" t="s">
        <v>111</v>
      </c>
      <c r="E7" s="11" t="s">
        <v>112</v>
      </c>
      <c r="F7" s="11">
        <v>0</v>
      </c>
      <c r="G7" s="11">
        <v>20</v>
      </c>
      <c r="H7" s="11" t="s">
        <v>113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>
        <f t="shared" si="0"/>
        <v>20</v>
      </c>
    </row>
    <row r="8" spans="1:69" ht="22.5" customHeight="1">
      <c r="A8" s="11">
        <v>4</v>
      </c>
      <c r="B8" s="11" t="s">
        <v>114</v>
      </c>
      <c r="C8" s="11" t="s">
        <v>114</v>
      </c>
      <c r="D8" s="11" t="s">
        <v>114</v>
      </c>
      <c r="E8" s="11"/>
      <c r="F8" s="11">
        <v>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>
        <f t="shared" si="0"/>
        <v>0</v>
      </c>
    </row>
    <row r="9" spans="1:69" ht="22.5" customHeight="1">
      <c r="A9" s="11">
        <v>5</v>
      </c>
      <c r="B9" s="11" t="s">
        <v>114</v>
      </c>
      <c r="C9" s="11" t="s">
        <v>114</v>
      </c>
      <c r="D9" s="11" t="s">
        <v>114</v>
      </c>
      <c r="E9" s="11"/>
      <c r="F9" s="11">
        <v>0</v>
      </c>
      <c r="G9" s="11">
        <v>100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>
        <f t="shared" si="0"/>
        <v>100</v>
      </c>
    </row>
    <row r="10" spans="1:69" ht="22.5" customHeight="1">
      <c r="A10" s="11">
        <v>6</v>
      </c>
      <c r="B10" s="11" t="s">
        <v>114</v>
      </c>
      <c r="C10" s="11" t="s">
        <v>114</v>
      </c>
      <c r="D10" s="11" t="s">
        <v>114</v>
      </c>
      <c r="E10" s="11"/>
      <c r="F10" s="11">
        <v>0</v>
      </c>
      <c r="G10" s="11">
        <v>101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>
        <f t="shared" si="0"/>
        <v>101</v>
      </c>
    </row>
    <row r="11" spans="1:69" ht="22.5" customHeight="1">
      <c r="A11" s="11">
        <v>7</v>
      </c>
      <c r="B11" s="11" t="s">
        <v>114</v>
      </c>
      <c r="C11" s="11" t="s">
        <v>114</v>
      </c>
      <c r="D11" s="11" t="s">
        <v>114</v>
      </c>
      <c r="E11" s="11"/>
      <c r="F11" s="11">
        <v>0</v>
      </c>
      <c r="G11" s="11">
        <v>102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>
        <f t="shared" si="0"/>
        <v>102</v>
      </c>
    </row>
    <row r="12" spans="1:69" ht="22.5" customHeight="1">
      <c r="A12" s="11">
        <v>8</v>
      </c>
      <c r="B12" s="11" t="s">
        <v>114</v>
      </c>
      <c r="C12" s="11" t="s">
        <v>114</v>
      </c>
      <c r="D12" s="11" t="s">
        <v>114</v>
      </c>
      <c r="E12" s="11"/>
      <c r="F12" s="11">
        <v>0</v>
      </c>
      <c r="G12" s="11">
        <v>103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>
        <f t="shared" si="0"/>
        <v>103</v>
      </c>
    </row>
    <row r="13" spans="1:69" ht="22.5" customHeight="1">
      <c r="A13" s="11">
        <v>9</v>
      </c>
      <c r="B13" s="11" t="s">
        <v>114</v>
      </c>
      <c r="C13" s="11" t="s">
        <v>114</v>
      </c>
      <c r="D13" s="11" t="s">
        <v>114</v>
      </c>
      <c r="E13" s="11"/>
      <c r="F13" s="11">
        <v>0</v>
      </c>
      <c r="G13" s="11">
        <v>104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>
        <f t="shared" si="0"/>
        <v>104</v>
      </c>
    </row>
    <row r="14" spans="1:69" ht="22.5" customHeight="1">
      <c r="A14" s="11">
        <v>10</v>
      </c>
      <c r="B14" s="11" t="s">
        <v>114</v>
      </c>
      <c r="C14" s="11" t="s">
        <v>114</v>
      </c>
      <c r="D14" s="11" t="s">
        <v>114</v>
      </c>
      <c r="E14" s="11"/>
      <c r="F14" s="11">
        <v>0</v>
      </c>
      <c r="G14" s="11">
        <v>105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>
        <f t="shared" si="0"/>
        <v>105</v>
      </c>
    </row>
    <row r="15" spans="1:69" ht="22.5" customHeight="1">
      <c r="A15" s="11">
        <v>11</v>
      </c>
      <c r="B15" s="11" t="s">
        <v>114</v>
      </c>
      <c r="C15" s="11" t="s">
        <v>114</v>
      </c>
      <c r="D15" s="11" t="s">
        <v>114</v>
      </c>
      <c r="E15" s="11"/>
      <c r="F15" s="11">
        <v>0</v>
      </c>
      <c r="G15" s="11">
        <v>106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>
        <f t="shared" si="0"/>
        <v>106</v>
      </c>
    </row>
    <row r="16" spans="1:69" ht="22.5" customHeight="1">
      <c r="A16" s="11">
        <v>12</v>
      </c>
      <c r="B16" s="11" t="s">
        <v>114</v>
      </c>
      <c r="C16" s="11" t="s">
        <v>114</v>
      </c>
      <c r="D16" s="11" t="s">
        <v>114</v>
      </c>
      <c r="E16" s="11"/>
      <c r="F16" s="11">
        <v>0</v>
      </c>
      <c r="G16" s="11">
        <v>107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>
        <f t="shared" si="0"/>
        <v>107</v>
      </c>
    </row>
    <row r="17" spans="1:69" ht="22.5" customHeight="1">
      <c r="A17" s="11">
        <v>13</v>
      </c>
      <c r="B17" s="11" t="s">
        <v>114</v>
      </c>
      <c r="C17" s="11" t="s">
        <v>114</v>
      </c>
      <c r="D17" s="11" t="s">
        <v>114</v>
      </c>
      <c r="E17" s="11"/>
      <c r="F17" s="11">
        <v>0</v>
      </c>
      <c r="G17" s="11">
        <v>108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>
        <f t="shared" si="0"/>
        <v>108</v>
      </c>
    </row>
    <row r="18" spans="1:69" ht="22.5" customHeight="1">
      <c r="A18" s="11">
        <v>14</v>
      </c>
      <c r="B18" s="11" t="s">
        <v>114</v>
      </c>
      <c r="C18" s="11" t="s">
        <v>114</v>
      </c>
      <c r="D18" s="11" t="s">
        <v>114</v>
      </c>
      <c r="E18" s="11"/>
      <c r="F18" s="11">
        <v>0</v>
      </c>
      <c r="G18" s="11">
        <v>109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>
        <f t="shared" si="0"/>
        <v>109</v>
      </c>
    </row>
    <row r="19" spans="1:69" ht="22.5" customHeight="1">
      <c r="A19" s="11">
        <v>15</v>
      </c>
      <c r="B19" s="11" t="s">
        <v>114</v>
      </c>
      <c r="C19" s="11" t="s">
        <v>114</v>
      </c>
      <c r="D19" s="11" t="s">
        <v>114</v>
      </c>
      <c r="E19" s="11"/>
      <c r="F19" s="11">
        <v>0</v>
      </c>
      <c r="G19" s="11">
        <v>110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>
        <f t="shared" si="0"/>
        <v>110</v>
      </c>
    </row>
    <row r="20" spans="1:69" ht="22.5" customHeight="1">
      <c r="A20" s="11">
        <v>16</v>
      </c>
      <c r="B20" s="11" t="s">
        <v>114</v>
      </c>
      <c r="C20" s="11" t="s">
        <v>114</v>
      </c>
      <c r="D20" s="11" t="s">
        <v>114</v>
      </c>
      <c r="E20" s="11"/>
      <c r="F20" s="11">
        <v>0</v>
      </c>
      <c r="G20" s="11">
        <v>111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>
        <f t="shared" si="0"/>
        <v>111</v>
      </c>
    </row>
    <row r="21" spans="1:69" ht="22.5" customHeight="1">
      <c r="A21" s="11">
        <v>17</v>
      </c>
      <c r="B21" s="11" t="s">
        <v>114</v>
      </c>
      <c r="C21" s="11" t="s">
        <v>114</v>
      </c>
      <c r="D21" s="11" t="s">
        <v>114</v>
      </c>
      <c r="E21" s="11"/>
      <c r="F21" s="11">
        <v>0</v>
      </c>
      <c r="G21" s="11">
        <v>112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>
        <f t="shared" si="0"/>
        <v>112</v>
      </c>
    </row>
    <row r="22" spans="1:69" ht="22.5" customHeight="1">
      <c r="A22" s="11">
        <v>18</v>
      </c>
      <c r="B22" s="11" t="s">
        <v>114</v>
      </c>
      <c r="C22" s="11" t="s">
        <v>114</v>
      </c>
      <c r="D22" s="11" t="s">
        <v>114</v>
      </c>
      <c r="E22" s="11"/>
      <c r="F22" s="11">
        <v>0</v>
      </c>
      <c r="G22" s="11">
        <v>113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>
        <f t="shared" si="0"/>
        <v>113</v>
      </c>
    </row>
    <row r="23" spans="1:69" ht="22.5" customHeight="1">
      <c r="A23" s="11">
        <v>19</v>
      </c>
      <c r="B23" s="11" t="s">
        <v>114</v>
      </c>
      <c r="C23" s="11" t="s">
        <v>114</v>
      </c>
      <c r="D23" s="11" t="s">
        <v>114</v>
      </c>
      <c r="E23" s="11"/>
      <c r="F23" s="11">
        <v>0</v>
      </c>
      <c r="G23" s="11">
        <v>114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>
        <f t="shared" si="0"/>
        <v>114</v>
      </c>
    </row>
  </sheetData>
  <autoFilter ref="B4:F23" xr:uid="{00000000-0009-0000-0000-000004000000}"/>
  <mergeCells count="35">
    <mergeCell ref="BI2:BJ3"/>
    <mergeCell ref="BK2:BL3"/>
    <mergeCell ref="BM2:BN3"/>
    <mergeCell ref="BO2:BP3"/>
    <mergeCell ref="AY2:AZ3"/>
    <mergeCell ref="BA2:BB3"/>
    <mergeCell ref="BC2:BD3"/>
    <mergeCell ref="BE2:BF3"/>
    <mergeCell ref="BG2:BH3"/>
    <mergeCell ref="AO2:AP3"/>
    <mergeCell ref="AQ2:AR3"/>
    <mergeCell ref="AS2:AT3"/>
    <mergeCell ref="AU2:AV3"/>
    <mergeCell ref="AW2:AX3"/>
    <mergeCell ref="AE2:AF3"/>
    <mergeCell ref="AG2:AH3"/>
    <mergeCell ref="AI2:AJ3"/>
    <mergeCell ref="AK2:AL3"/>
    <mergeCell ref="AM2:AN3"/>
    <mergeCell ref="A1:BQ1"/>
    <mergeCell ref="A2:A4"/>
    <mergeCell ref="BQ2:BQ4"/>
    <mergeCell ref="B2:F3"/>
    <mergeCell ref="G2:H3"/>
    <mergeCell ref="I2:J3"/>
    <mergeCell ref="K2:L3"/>
    <mergeCell ref="M2:N3"/>
    <mergeCell ref="O2:P3"/>
    <mergeCell ref="Q2:R3"/>
    <mergeCell ref="S2:T3"/>
    <mergeCell ref="U2:V3"/>
    <mergeCell ref="W2:X3"/>
    <mergeCell ref="Y2:Z3"/>
    <mergeCell ref="AA2:AB3"/>
    <mergeCell ref="AC2:AD3"/>
  </mergeCells>
  <conditionalFormatting sqref="H6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7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8:H23">
    <cfRule type="colorScale" priority="7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5:G23 H5">
    <cfRule type="colorScale" priority="9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5:J5 BP5 BJ5:BL5 BD5:BF5 AX5:AZ5 AR5:AT5 AL5:AN5 AF5:AH5 Z5:AB5 T5:V5 N5:P5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K5:M5 BM5:BO5 BG5:BI5 BA5:BC5 AU5:AW5 AO5:AQ5 AI5:AK5 AC5:AE5 W5:Y5 Q5:S5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6:I23 BJ6:BJ23 BD6:BD23 AX6:AX23 AR6:AR23 AL6:AL23 AF6:AF23 Z6:Z23 T6:T23 N6:N23 BP6:BP23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6:P23 J6:J23 BK6:BL23 BE6:BF23 AY6:AZ23 AS6:AT23 AM6:AN23 AG6:AH23 AA6:AB23 U6:V23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K6:K23 BM6:BM23 BG6:BG23 BA6:BA23 AU6:AU23 AO6:AO23 AI6:AI23 AC6:AC23 W6:W23 Q6:Q23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6:M23 BN6:BO23 BH6:BI23 BB6:BC23 AV6:AW23 AP6:AQ23 AJ6:AK23 AD6:AE23 X6:Y23 R6:S23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5" right="0.75" top="1" bottom="1" header="0.5" footer="0.5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R23"/>
  <sheetViews>
    <sheetView workbookViewId="0">
      <pane xSplit="5" ySplit="4" topLeftCell="F5" activePane="bottomRight" state="frozen"/>
      <selection pane="bottomRight" activeCell="D18" sqref="D18"/>
      <selection pane="bottomLeft"/>
      <selection pane="topRight"/>
    </sheetView>
  </sheetViews>
  <sheetFormatPr defaultColWidth="9" defaultRowHeight="13.5"/>
  <cols>
    <col min="1" max="1" width="7" style="1" customWidth="1"/>
    <col min="2" max="3" width="11.625" style="1" customWidth="1"/>
    <col min="4" max="4" width="22.625" style="1" customWidth="1"/>
    <col min="5" max="5" width="8.625" style="1" customWidth="1"/>
    <col min="6" max="6" width="12.375" style="1" customWidth="1"/>
    <col min="7" max="7" width="23.5" style="1" customWidth="1"/>
    <col min="8" max="8" width="12.375" style="1" customWidth="1"/>
    <col min="9" max="9" width="23.5" style="1" customWidth="1"/>
    <col min="10" max="10" width="12.375" style="1" customWidth="1"/>
    <col min="11" max="11" width="23.5" style="1" customWidth="1"/>
    <col min="12" max="12" width="12.375" style="1" customWidth="1"/>
    <col min="13" max="13" width="23.5" style="1" customWidth="1"/>
    <col min="14" max="14" width="12.375" style="1" customWidth="1"/>
    <col min="15" max="15" width="23.5" style="1" customWidth="1"/>
    <col min="16" max="16" width="12.375" style="1" customWidth="1"/>
    <col min="17" max="17" width="23.5" style="1" customWidth="1"/>
    <col min="18" max="18" width="12.375" style="1" customWidth="1"/>
    <col min="19" max="19" width="23.5" style="1" customWidth="1"/>
    <col min="20" max="20" width="12.375" style="1" customWidth="1"/>
    <col min="21" max="21" width="23.5" style="1" customWidth="1"/>
    <col min="22" max="22" width="12.375" style="1" customWidth="1"/>
    <col min="23" max="23" width="23.5" style="1" customWidth="1"/>
    <col min="24" max="24" width="12.375" style="1" customWidth="1"/>
    <col min="25" max="25" width="23.5" style="1" customWidth="1"/>
    <col min="26" max="26" width="12.375" style="1" customWidth="1"/>
    <col min="27" max="27" width="23.5" style="1" customWidth="1"/>
    <col min="28" max="28" width="12.375" style="1" customWidth="1"/>
    <col min="29" max="29" width="23.5" style="1" customWidth="1"/>
    <col min="30" max="30" width="12.375" style="1" customWidth="1"/>
    <col min="31" max="31" width="23.5" style="1" customWidth="1"/>
    <col min="32" max="32" width="12.375" style="1" customWidth="1"/>
    <col min="33" max="33" width="23.5" style="1" customWidth="1"/>
    <col min="34" max="34" width="12.375" style="1" customWidth="1"/>
    <col min="35" max="35" width="23.5" style="1" customWidth="1"/>
    <col min="36" max="36" width="12.375" style="1" customWidth="1"/>
    <col min="37" max="37" width="23.5" style="1" customWidth="1"/>
    <col min="38" max="38" width="12.375" style="1" customWidth="1"/>
    <col min="39" max="39" width="23.5" style="1" customWidth="1"/>
    <col min="40" max="40" width="12.375" style="1" customWidth="1"/>
    <col min="41" max="41" width="23.5" style="1" customWidth="1"/>
    <col min="42" max="42" width="12.375" style="1" customWidth="1"/>
    <col min="43" max="43" width="23.5" style="1" customWidth="1"/>
    <col min="44" max="44" width="12.375" style="1" customWidth="1"/>
    <col min="45" max="45" width="23.5" style="1" customWidth="1"/>
    <col min="46" max="46" width="12.375" style="1" customWidth="1"/>
    <col min="47" max="47" width="23.5" style="1" customWidth="1"/>
    <col min="48" max="48" width="12.375" style="1" customWidth="1"/>
    <col min="49" max="49" width="23.5" style="1" customWidth="1"/>
    <col min="50" max="50" width="12.375" style="1" customWidth="1"/>
    <col min="51" max="51" width="23.5" style="1" customWidth="1"/>
    <col min="52" max="52" width="12.375" style="1" customWidth="1"/>
    <col min="53" max="53" width="23.5" style="1" customWidth="1"/>
    <col min="54" max="54" width="12.375" style="1" customWidth="1"/>
    <col min="55" max="55" width="23.5" style="1" customWidth="1"/>
    <col min="56" max="56" width="12.375" style="1" customWidth="1"/>
    <col min="57" max="57" width="23.5" style="1" customWidth="1"/>
    <col min="58" max="58" width="12.375" style="1" customWidth="1"/>
    <col min="59" max="59" width="23.5" style="1" customWidth="1"/>
    <col min="60" max="60" width="12.375" style="1" customWidth="1"/>
    <col min="61" max="61" width="23.5" style="1" customWidth="1"/>
    <col min="62" max="62" width="12.375" style="1" customWidth="1"/>
    <col min="63" max="63" width="23.5" style="1" customWidth="1"/>
    <col min="64" max="64" width="12.375" style="1" customWidth="1"/>
    <col min="65" max="65" width="23.5" style="1" customWidth="1"/>
    <col min="66" max="66" width="12.375" style="1" customWidth="1"/>
    <col min="67" max="67" width="23.5" style="1" customWidth="1"/>
    <col min="68" max="68" width="12.375" style="1" customWidth="1"/>
    <col min="69" max="69" width="23.5" style="1" customWidth="1"/>
    <col min="70" max="70" width="9.375" style="1" customWidth="1"/>
    <col min="71" max="16384" width="9" style="1"/>
  </cols>
  <sheetData>
    <row r="1" spans="1:70" ht="50.1" customHeight="1">
      <c r="A1" s="124" t="s">
        <v>115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</row>
    <row r="2" spans="1:70" ht="14.25" customHeight="1">
      <c r="A2" s="125" t="s">
        <v>1</v>
      </c>
      <c r="B2" s="131" t="s">
        <v>61</v>
      </c>
      <c r="C2" s="132"/>
      <c r="D2" s="132"/>
      <c r="E2" s="132"/>
      <c r="F2" s="131" t="s">
        <v>62</v>
      </c>
      <c r="G2" s="132"/>
      <c r="H2" s="131" t="s">
        <v>63</v>
      </c>
      <c r="I2" s="132"/>
      <c r="J2" s="131" t="s">
        <v>64</v>
      </c>
      <c r="K2" s="132"/>
      <c r="L2" s="131" t="s">
        <v>65</v>
      </c>
      <c r="M2" s="132"/>
      <c r="N2" s="131" t="s">
        <v>66</v>
      </c>
      <c r="O2" s="132"/>
      <c r="P2" s="131" t="s">
        <v>67</v>
      </c>
      <c r="Q2" s="132"/>
      <c r="R2" s="131" t="s">
        <v>68</v>
      </c>
      <c r="S2" s="132"/>
      <c r="T2" s="131" t="s">
        <v>69</v>
      </c>
      <c r="U2" s="132"/>
      <c r="V2" s="131" t="s">
        <v>70</v>
      </c>
      <c r="W2" s="132"/>
      <c r="X2" s="131" t="s">
        <v>71</v>
      </c>
      <c r="Y2" s="132"/>
      <c r="Z2" s="131" t="s">
        <v>72</v>
      </c>
      <c r="AA2" s="132"/>
      <c r="AB2" s="131" t="s">
        <v>73</v>
      </c>
      <c r="AC2" s="132"/>
      <c r="AD2" s="131" t="s">
        <v>74</v>
      </c>
      <c r="AE2" s="132"/>
      <c r="AF2" s="131" t="s">
        <v>75</v>
      </c>
      <c r="AG2" s="132"/>
      <c r="AH2" s="131" t="s">
        <v>76</v>
      </c>
      <c r="AI2" s="132"/>
      <c r="AJ2" s="131" t="s">
        <v>77</v>
      </c>
      <c r="AK2" s="132"/>
      <c r="AL2" s="131" t="s">
        <v>78</v>
      </c>
      <c r="AM2" s="132"/>
      <c r="AN2" s="131" t="s">
        <v>79</v>
      </c>
      <c r="AO2" s="132"/>
      <c r="AP2" s="131" t="s">
        <v>80</v>
      </c>
      <c r="AQ2" s="132"/>
      <c r="AR2" s="131" t="s">
        <v>81</v>
      </c>
      <c r="AS2" s="132"/>
      <c r="AT2" s="131" t="s">
        <v>82</v>
      </c>
      <c r="AU2" s="132"/>
      <c r="AV2" s="131" t="s">
        <v>83</v>
      </c>
      <c r="AW2" s="132"/>
      <c r="AX2" s="131" t="s">
        <v>84</v>
      </c>
      <c r="AY2" s="132"/>
      <c r="AZ2" s="131" t="s">
        <v>85</v>
      </c>
      <c r="BA2" s="132"/>
      <c r="BB2" s="131" t="s">
        <v>86</v>
      </c>
      <c r="BC2" s="132"/>
      <c r="BD2" s="131" t="s">
        <v>87</v>
      </c>
      <c r="BE2" s="132"/>
      <c r="BF2" s="131" t="s">
        <v>88</v>
      </c>
      <c r="BG2" s="132"/>
      <c r="BH2" s="131" t="s">
        <v>89</v>
      </c>
      <c r="BI2" s="132"/>
      <c r="BJ2" s="131" t="s">
        <v>90</v>
      </c>
      <c r="BK2" s="132"/>
      <c r="BL2" s="131" t="s">
        <v>91</v>
      </c>
      <c r="BM2" s="132"/>
      <c r="BN2" s="131" t="s">
        <v>116</v>
      </c>
      <c r="BO2" s="132"/>
      <c r="BP2" s="131" t="s">
        <v>92</v>
      </c>
      <c r="BQ2" s="132"/>
      <c r="BR2" s="128" t="s">
        <v>117</v>
      </c>
    </row>
    <row r="3" spans="1:70" ht="14.25" customHeight="1">
      <c r="A3" s="126"/>
      <c r="B3" s="134"/>
      <c r="C3" s="135"/>
      <c r="D3" s="135"/>
      <c r="E3" s="135"/>
      <c r="F3" s="134"/>
      <c r="G3" s="135"/>
      <c r="H3" s="134"/>
      <c r="I3" s="135"/>
      <c r="J3" s="134"/>
      <c r="K3" s="135"/>
      <c r="L3" s="134"/>
      <c r="M3" s="135"/>
      <c r="N3" s="134"/>
      <c r="O3" s="135"/>
      <c r="P3" s="134"/>
      <c r="Q3" s="135"/>
      <c r="R3" s="134"/>
      <c r="S3" s="135"/>
      <c r="T3" s="134"/>
      <c r="U3" s="135"/>
      <c r="V3" s="134"/>
      <c r="W3" s="135"/>
      <c r="X3" s="134"/>
      <c r="Y3" s="135"/>
      <c r="Z3" s="134"/>
      <c r="AA3" s="135"/>
      <c r="AB3" s="134"/>
      <c r="AC3" s="135"/>
      <c r="AD3" s="134"/>
      <c r="AE3" s="135"/>
      <c r="AF3" s="134"/>
      <c r="AG3" s="135"/>
      <c r="AH3" s="134"/>
      <c r="AI3" s="135"/>
      <c r="AJ3" s="134"/>
      <c r="AK3" s="135"/>
      <c r="AL3" s="134"/>
      <c r="AM3" s="135"/>
      <c r="AN3" s="134"/>
      <c r="AO3" s="135"/>
      <c r="AP3" s="134"/>
      <c r="AQ3" s="135"/>
      <c r="AR3" s="134"/>
      <c r="AS3" s="135"/>
      <c r="AT3" s="134"/>
      <c r="AU3" s="135"/>
      <c r="AV3" s="134"/>
      <c r="AW3" s="135"/>
      <c r="AX3" s="134"/>
      <c r="AY3" s="135"/>
      <c r="AZ3" s="134"/>
      <c r="BA3" s="135"/>
      <c r="BB3" s="134"/>
      <c r="BC3" s="135"/>
      <c r="BD3" s="134"/>
      <c r="BE3" s="135"/>
      <c r="BF3" s="134"/>
      <c r="BG3" s="135"/>
      <c r="BH3" s="134"/>
      <c r="BI3" s="135"/>
      <c r="BJ3" s="134"/>
      <c r="BK3" s="135"/>
      <c r="BL3" s="134"/>
      <c r="BM3" s="135"/>
      <c r="BN3" s="134"/>
      <c r="BO3" s="135"/>
      <c r="BP3" s="134"/>
      <c r="BQ3" s="135"/>
      <c r="BR3" s="129"/>
    </row>
    <row r="4" spans="1:70" ht="39" customHeight="1">
      <c r="A4" s="127"/>
      <c r="B4" s="30" t="s">
        <v>94</v>
      </c>
      <c r="C4" s="30" t="s">
        <v>95</v>
      </c>
      <c r="D4" s="30" t="s">
        <v>96</v>
      </c>
      <c r="E4" s="30" t="s">
        <v>97</v>
      </c>
      <c r="F4" s="30" t="s">
        <v>118</v>
      </c>
      <c r="G4" s="30" t="s">
        <v>119</v>
      </c>
      <c r="H4" s="30" t="s">
        <v>118</v>
      </c>
      <c r="I4" s="30" t="s">
        <v>119</v>
      </c>
      <c r="J4" s="30" t="s">
        <v>118</v>
      </c>
      <c r="K4" s="30" t="s">
        <v>119</v>
      </c>
      <c r="L4" s="30" t="s">
        <v>118</v>
      </c>
      <c r="M4" s="30" t="s">
        <v>119</v>
      </c>
      <c r="N4" s="30" t="s">
        <v>118</v>
      </c>
      <c r="O4" s="30" t="s">
        <v>119</v>
      </c>
      <c r="P4" s="30" t="s">
        <v>118</v>
      </c>
      <c r="Q4" s="30" t="s">
        <v>119</v>
      </c>
      <c r="R4" s="30" t="s">
        <v>118</v>
      </c>
      <c r="S4" s="30" t="s">
        <v>119</v>
      </c>
      <c r="T4" s="30" t="s">
        <v>118</v>
      </c>
      <c r="U4" s="30" t="s">
        <v>119</v>
      </c>
      <c r="V4" s="30" t="s">
        <v>118</v>
      </c>
      <c r="W4" s="30" t="s">
        <v>119</v>
      </c>
      <c r="X4" s="30" t="s">
        <v>118</v>
      </c>
      <c r="Y4" s="30" t="s">
        <v>119</v>
      </c>
      <c r="Z4" s="30" t="s">
        <v>118</v>
      </c>
      <c r="AA4" s="30" t="s">
        <v>119</v>
      </c>
      <c r="AB4" s="30" t="s">
        <v>118</v>
      </c>
      <c r="AC4" s="30" t="s">
        <v>119</v>
      </c>
      <c r="AD4" s="30" t="s">
        <v>118</v>
      </c>
      <c r="AE4" s="30" t="s">
        <v>119</v>
      </c>
      <c r="AF4" s="30" t="s">
        <v>118</v>
      </c>
      <c r="AG4" s="30" t="s">
        <v>119</v>
      </c>
      <c r="AH4" s="30" t="s">
        <v>118</v>
      </c>
      <c r="AI4" s="30" t="s">
        <v>119</v>
      </c>
      <c r="AJ4" s="30" t="s">
        <v>118</v>
      </c>
      <c r="AK4" s="30" t="s">
        <v>119</v>
      </c>
      <c r="AL4" s="30" t="s">
        <v>118</v>
      </c>
      <c r="AM4" s="30" t="s">
        <v>119</v>
      </c>
      <c r="AN4" s="30" t="s">
        <v>118</v>
      </c>
      <c r="AO4" s="30" t="s">
        <v>119</v>
      </c>
      <c r="AP4" s="30" t="s">
        <v>118</v>
      </c>
      <c r="AQ4" s="30" t="s">
        <v>119</v>
      </c>
      <c r="AR4" s="30" t="s">
        <v>118</v>
      </c>
      <c r="AS4" s="30" t="s">
        <v>119</v>
      </c>
      <c r="AT4" s="30" t="s">
        <v>118</v>
      </c>
      <c r="AU4" s="30" t="s">
        <v>119</v>
      </c>
      <c r="AV4" s="30" t="s">
        <v>118</v>
      </c>
      <c r="AW4" s="30" t="s">
        <v>119</v>
      </c>
      <c r="AX4" s="30" t="s">
        <v>118</v>
      </c>
      <c r="AY4" s="30" t="s">
        <v>119</v>
      </c>
      <c r="AZ4" s="30" t="s">
        <v>118</v>
      </c>
      <c r="BA4" s="30" t="s">
        <v>119</v>
      </c>
      <c r="BB4" s="30" t="s">
        <v>118</v>
      </c>
      <c r="BC4" s="30" t="s">
        <v>119</v>
      </c>
      <c r="BD4" s="30" t="s">
        <v>118</v>
      </c>
      <c r="BE4" s="30" t="s">
        <v>119</v>
      </c>
      <c r="BF4" s="30" t="s">
        <v>118</v>
      </c>
      <c r="BG4" s="30" t="s">
        <v>119</v>
      </c>
      <c r="BH4" s="30" t="s">
        <v>118</v>
      </c>
      <c r="BI4" s="30" t="s">
        <v>119</v>
      </c>
      <c r="BJ4" s="30" t="s">
        <v>118</v>
      </c>
      <c r="BK4" s="30" t="s">
        <v>119</v>
      </c>
      <c r="BL4" s="30" t="s">
        <v>118</v>
      </c>
      <c r="BM4" s="30" t="s">
        <v>119</v>
      </c>
      <c r="BN4" s="30" t="s">
        <v>118</v>
      </c>
      <c r="BO4" s="30" t="s">
        <v>119</v>
      </c>
      <c r="BP4" s="30" t="s">
        <v>118</v>
      </c>
      <c r="BQ4" s="30" t="s">
        <v>119</v>
      </c>
      <c r="BR4" s="130"/>
    </row>
    <row r="5" spans="1:70" ht="22.5" customHeight="1">
      <c r="A5" s="12">
        <v>1</v>
      </c>
      <c r="B5" s="12" t="s">
        <v>55</v>
      </c>
      <c r="C5" s="12" t="s">
        <v>101</v>
      </c>
      <c r="D5" s="12" t="s">
        <v>102</v>
      </c>
      <c r="E5" s="12" t="s">
        <v>103</v>
      </c>
      <c r="F5" s="12">
        <v>5</v>
      </c>
      <c r="G5" s="12" t="s">
        <v>120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>
        <f t="shared" ref="BR5:BR23" si="0">SUM(F5:BQ5)</f>
        <v>5</v>
      </c>
    </row>
    <row r="6" spans="1:70" ht="22.5" customHeight="1">
      <c r="A6" s="11">
        <v>2</v>
      </c>
      <c r="B6" s="11" t="s">
        <v>105</v>
      </c>
      <c r="C6" s="11" t="s">
        <v>106</v>
      </c>
      <c r="D6" s="11" t="s">
        <v>107</v>
      </c>
      <c r="E6" s="11" t="s">
        <v>103</v>
      </c>
      <c r="F6" s="12">
        <v>6</v>
      </c>
      <c r="G6" s="11" t="s">
        <v>121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2">
        <f t="shared" si="0"/>
        <v>6</v>
      </c>
    </row>
    <row r="7" spans="1:70" ht="22.5" customHeight="1">
      <c r="A7" s="11">
        <v>3</v>
      </c>
      <c r="B7" s="11" t="s">
        <v>109</v>
      </c>
      <c r="C7" s="11" t="s">
        <v>110</v>
      </c>
      <c r="D7" s="11" t="s">
        <v>111</v>
      </c>
      <c r="E7" s="11" t="s">
        <v>112</v>
      </c>
      <c r="F7" s="12">
        <v>7</v>
      </c>
      <c r="G7" s="11" t="s">
        <v>122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2">
        <f t="shared" si="0"/>
        <v>7</v>
      </c>
    </row>
    <row r="8" spans="1:70" ht="22.5" customHeight="1">
      <c r="A8" s="11">
        <v>4</v>
      </c>
      <c r="B8" s="11" t="s">
        <v>114</v>
      </c>
      <c r="C8" s="11" t="s">
        <v>114</v>
      </c>
      <c r="D8" s="11" t="s">
        <v>114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2">
        <f t="shared" si="0"/>
        <v>0</v>
      </c>
    </row>
    <row r="9" spans="1:70" ht="22.5" customHeight="1">
      <c r="A9" s="11">
        <v>5</v>
      </c>
      <c r="B9" s="11" t="s">
        <v>114</v>
      </c>
      <c r="C9" s="11" t="s">
        <v>114</v>
      </c>
      <c r="D9" s="11" t="s">
        <v>114</v>
      </c>
      <c r="E9" s="11"/>
      <c r="F9" s="11">
        <v>156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2">
        <f t="shared" si="0"/>
        <v>156</v>
      </c>
    </row>
    <row r="10" spans="1:70" ht="22.5" customHeight="1">
      <c r="A10" s="11">
        <v>6</v>
      </c>
      <c r="B10" s="11" t="s">
        <v>114</v>
      </c>
      <c r="C10" s="11" t="s">
        <v>114</v>
      </c>
      <c r="D10" s="11" t="s">
        <v>114</v>
      </c>
      <c r="E10" s="11"/>
      <c r="F10" s="11">
        <v>57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2">
        <f t="shared" si="0"/>
        <v>57</v>
      </c>
    </row>
    <row r="11" spans="1:70" ht="22.5" customHeight="1">
      <c r="A11" s="11">
        <v>7</v>
      </c>
      <c r="B11" s="11" t="s">
        <v>114</v>
      </c>
      <c r="C11" s="11" t="s">
        <v>114</v>
      </c>
      <c r="D11" s="11" t="s">
        <v>114</v>
      </c>
      <c r="E11" s="11"/>
      <c r="F11" s="11">
        <v>58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2">
        <f t="shared" si="0"/>
        <v>58</v>
      </c>
    </row>
    <row r="12" spans="1:70" ht="22.5" customHeight="1">
      <c r="A12" s="11">
        <v>8</v>
      </c>
      <c r="B12" s="11" t="s">
        <v>114</v>
      </c>
      <c r="C12" s="11" t="s">
        <v>114</v>
      </c>
      <c r="D12" s="11" t="s">
        <v>114</v>
      </c>
      <c r="E12" s="11"/>
      <c r="F12" s="11">
        <v>59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2">
        <f t="shared" si="0"/>
        <v>59</v>
      </c>
    </row>
    <row r="13" spans="1:70" ht="22.5" customHeight="1">
      <c r="A13" s="11">
        <v>9</v>
      </c>
      <c r="B13" s="11" t="s">
        <v>114</v>
      </c>
      <c r="C13" s="11" t="s">
        <v>114</v>
      </c>
      <c r="D13" s="11" t="s">
        <v>114</v>
      </c>
      <c r="E13" s="11"/>
      <c r="F13" s="11">
        <v>60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2">
        <f t="shared" si="0"/>
        <v>60</v>
      </c>
    </row>
    <row r="14" spans="1:70" ht="22.5" customHeight="1">
      <c r="A14" s="11">
        <v>10</v>
      </c>
      <c r="B14" s="11" t="s">
        <v>114</v>
      </c>
      <c r="C14" s="11" t="s">
        <v>114</v>
      </c>
      <c r="D14" s="11" t="s">
        <v>114</v>
      </c>
      <c r="E14" s="11"/>
      <c r="F14" s="11">
        <v>61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2">
        <f t="shared" si="0"/>
        <v>61</v>
      </c>
    </row>
    <row r="15" spans="1:70" ht="22.5" customHeight="1">
      <c r="A15" s="11">
        <v>11</v>
      </c>
      <c r="B15" s="11" t="s">
        <v>114</v>
      </c>
      <c r="C15" s="11" t="s">
        <v>114</v>
      </c>
      <c r="D15" s="11" t="s">
        <v>114</v>
      </c>
      <c r="E15" s="11"/>
      <c r="F15" s="11">
        <v>62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2">
        <f t="shared" si="0"/>
        <v>62</v>
      </c>
    </row>
    <row r="16" spans="1:70" ht="22.5" customHeight="1">
      <c r="A16" s="11">
        <v>12</v>
      </c>
      <c r="B16" s="11" t="s">
        <v>114</v>
      </c>
      <c r="C16" s="11" t="s">
        <v>114</v>
      </c>
      <c r="D16" s="11" t="s">
        <v>114</v>
      </c>
      <c r="E16" s="11"/>
      <c r="F16" s="11">
        <v>63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2">
        <f t="shared" si="0"/>
        <v>63</v>
      </c>
    </row>
    <row r="17" spans="1:70" ht="22.5" customHeight="1">
      <c r="A17" s="11">
        <v>13</v>
      </c>
      <c r="B17" s="11" t="s">
        <v>114</v>
      </c>
      <c r="C17" s="11" t="s">
        <v>114</v>
      </c>
      <c r="D17" s="11" t="s">
        <v>114</v>
      </c>
      <c r="E17" s="11"/>
      <c r="F17" s="11">
        <v>64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2">
        <f t="shared" si="0"/>
        <v>64</v>
      </c>
    </row>
    <row r="18" spans="1:70" ht="22.5" customHeight="1">
      <c r="A18" s="11">
        <v>14</v>
      </c>
      <c r="B18" s="11" t="s">
        <v>114</v>
      </c>
      <c r="C18" s="11" t="s">
        <v>114</v>
      </c>
      <c r="D18" s="11" t="s">
        <v>114</v>
      </c>
      <c r="E18" s="11"/>
      <c r="F18" s="11">
        <v>65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2">
        <f t="shared" si="0"/>
        <v>65</v>
      </c>
    </row>
    <row r="19" spans="1:70" ht="22.5" customHeight="1">
      <c r="A19" s="11">
        <v>15</v>
      </c>
      <c r="B19" s="11" t="s">
        <v>114</v>
      </c>
      <c r="C19" s="11" t="s">
        <v>114</v>
      </c>
      <c r="D19" s="11" t="s">
        <v>114</v>
      </c>
      <c r="E19" s="11"/>
      <c r="F19" s="11">
        <v>66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2">
        <f t="shared" si="0"/>
        <v>66</v>
      </c>
    </row>
    <row r="20" spans="1:70" ht="22.5" customHeight="1">
      <c r="A20" s="11">
        <v>16</v>
      </c>
      <c r="B20" s="11" t="s">
        <v>114</v>
      </c>
      <c r="C20" s="11" t="s">
        <v>114</v>
      </c>
      <c r="D20" s="11" t="s">
        <v>114</v>
      </c>
      <c r="E20" s="11"/>
      <c r="F20" s="11">
        <v>67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2">
        <f t="shared" si="0"/>
        <v>67</v>
      </c>
    </row>
    <row r="21" spans="1:70" ht="22.5" customHeight="1">
      <c r="A21" s="11">
        <v>17</v>
      </c>
      <c r="B21" s="11" t="s">
        <v>114</v>
      </c>
      <c r="C21" s="11" t="s">
        <v>114</v>
      </c>
      <c r="D21" s="11" t="s">
        <v>114</v>
      </c>
      <c r="E21" s="11"/>
      <c r="F21" s="11">
        <v>68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2">
        <f t="shared" si="0"/>
        <v>68</v>
      </c>
    </row>
    <row r="22" spans="1:70" ht="22.5" customHeight="1">
      <c r="A22" s="11">
        <v>18</v>
      </c>
      <c r="B22" s="11" t="s">
        <v>114</v>
      </c>
      <c r="C22" s="11" t="s">
        <v>114</v>
      </c>
      <c r="D22" s="11" t="s">
        <v>114</v>
      </c>
      <c r="E22" s="11"/>
      <c r="F22" s="11">
        <v>69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2">
        <f t="shared" si="0"/>
        <v>69</v>
      </c>
    </row>
    <row r="23" spans="1:70" ht="22.5" customHeight="1">
      <c r="A23" s="11">
        <v>19</v>
      </c>
      <c r="B23" s="11" t="s">
        <v>114</v>
      </c>
      <c r="C23" s="11" t="s">
        <v>114</v>
      </c>
      <c r="D23" s="11" t="s">
        <v>114</v>
      </c>
      <c r="E23" s="11"/>
      <c r="F23" s="11">
        <v>70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2">
        <f t="shared" si="0"/>
        <v>70</v>
      </c>
    </row>
  </sheetData>
  <autoFilter ref="B4:E23" xr:uid="{00000000-0009-0000-0000-000005000000}"/>
  <mergeCells count="36">
    <mergeCell ref="BH2:BI3"/>
    <mergeCell ref="BJ2:BK3"/>
    <mergeCell ref="BL2:BM3"/>
    <mergeCell ref="BN2:BO3"/>
    <mergeCell ref="BP2:BQ3"/>
    <mergeCell ref="AX2:AY3"/>
    <mergeCell ref="AZ2:BA3"/>
    <mergeCell ref="BB2:BC3"/>
    <mergeCell ref="BD2:BE3"/>
    <mergeCell ref="BF2:BG3"/>
    <mergeCell ref="AN2:AO3"/>
    <mergeCell ref="AP2:AQ3"/>
    <mergeCell ref="AR2:AS3"/>
    <mergeCell ref="AT2:AU3"/>
    <mergeCell ref="AV2:AW3"/>
    <mergeCell ref="AD2:AE3"/>
    <mergeCell ref="AF2:AG3"/>
    <mergeCell ref="AH2:AI3"/>
    <mergeCell ref="AJ2:AK3"/>
    <mergeCell ref="AL2:AM3"/>
    <mergeCell ref="A1:BR1"/>
    <mergeCell ref="A2:A4"/>
    <mergeCell ref="BR2:BR4"/>
    <mergeCell ref="B2:E3"/>
    <mergeCell ref="F2:G3"/>
    <mergeCell ref="H2:I3"/>
    <mergeCell ref="J2:K3"/>
    <mergeCell ref="L2:M3"/>
    <mergeCell ref="N2:O3"/>
    <mergeCell ref="P2:Q3"/>
    <mergeCell ref="R2:S3"/>
    <mergeCell ref="T2:U3"/>
    <mergeCell ref="V2:W3"/>
    <mergeCell ref="X2:Y3"/>
    <mergeCell ref="Z2:AA3"/>
    <mergeCell ref="AB2:AC3"/>
  </mergeCells>
  <conditionalFormatting sqref="G6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7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8:G23">
    <cfRule type="colorScale" priority="1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5:G5 F6:F23">
    <cfRule type="colorScale" priority="1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5:I5 AK5:AM5 AQ5:AS5 AW5:AY5 BC5:BE5 BI5:BK5 BO5:BQ5 AE5:AG5 Y5:AA5 S5:U5 M5:O5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J5:L5 AN5:AP5 AT5:AV5 AZ5:BB5 BF5:BH5 BL5:BN5 AH5:AJ5 AB5:AD5 V5:X5 P5:R5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6:H23 AQ6:AQ23 AW6:AW23 BC6:BC23 BI6:BI23 BO6:BO23 AK6:AK23 AE6:AE23 Y6:Y23 S6:S23 M6:M23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6:I23 AF6:AG23 AL6:AM23 AR6:AS23 AX6:AY23 BD6:BE23 BJ6:BK23 BP6:BQ23 Z6:AA23 T6:U23 N6:O23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J6:J23 AN6:AN23 AT6:AT23 AZ6:AZ23 BF6:BF23 BL6:BL23 AH6:AH23 AB6:AB23 V6:V23 P6:P23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K6:L23 AO6:AP23 AU6:AV23 BA6:BB23 BG6:BH23 BM6:BN23 AI6:AJ23 AC6:AD23 W6:X23 Q6:R23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5" right="0.75" top="1" bottom="1" header="0.5" footer="0.5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6"/>
  <sheetViews>
    <sheetView workbookViewId="0">
      <pane ySplit="5" topLeftCell="A6" activePane="bottomLeft" state="frozen"/>
      <selection pane="bottomLeft" activeCell="D8" sqref="D8"/>
    </sheetView>
  </sheetViews>
  <sheetFormatPr defaultColWidth="9" defaultRowHeight="13.5"/>
  <cols>
    <col min="1" max="1" width="7" style="1" customWidth="1"/>
    <col min="2" max="3" width="11.625" style="1" customWidth="1"/>
    <col min="4" max="4" width="22.625" style="1" customWidth="1"/>
    <col min="5" max="5" width="8.625" style="1" customWidth="1"/>
    <col min="6" max="9" width="12.375" style="1" customWidth="1"/>
    <col min="10" max="10" width="9.375" style="1" customWidth="1"/>
    <col min="11" max="11" width="10.375" style="1" customWidth="1"/>
    <col min="12" max="16384" width="9" style="1"/>
  </cols>
  <sheetData>
    <row r="1" spans="1:12" ht="50.1" customHeight="1">
      <c r="A1" s="137" t="s">
        <v>123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ht="20.100000000000001" customHeight="1">
      <c r="A2" s="138" t="s">
        <v>124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14.25" customHeight="1">
      <c r="A3" s="141" t="s">
        <v>1</v>
      </c>
      <c r="B3" s="144" t="s">
        <v>61</v>
      </c>
      <c r="C3" s="145"/>
      <c r="D3" s="145"/>
      <c r="E3" s="145"/>
      <c r="F3" s="144" t="s">
        <v>125</v>
      </c>
      <c r="G3" s="146"/>
      <c r="H3" s="144" t="s">
        <v>126</v>
      </c>
      <c r="I3" s="146"/>
      <c r="J3" s="141" t="s">
        <v>127</v>
      </c>
      <c r="K3" s="144" t="s">
        <v>11</v>
      </c>
      <c r="L3" s="146"/>
    </row>
    <row r="4" spans="1:12" ht="14.25" customHeight="1">
      <c r="A4" s="142"/>
      <c r="B4" s="134"/>
      <c r="C4" s="135"/>
      <c r="D4" s="135"/>
      <c r="E4" s="135"/>
      <c r="F4" s="134"/>
      <c r="G4" s="136"/>
      <c r="H4" s="134"/>
      <c r="I4" s="136"/>
      <c r="J4" s="142"/>
      <c r="K4" s="147"/>
      <c r="L4" s="148"/>
    </row>
    <row r="5" spans="1:12" ht="22.5" customHeight="1">
      <c r="A5" s="143"/>
      <c r="B5" s="10" t="s">
        <v>94</v>
      </c>
      <c r="C5" s="10" t="s">
        <v>95</v>
      </c>
      <c r="D5" s="10" t="s">
        <v>96</v>
      </c>
      <c r="E5" s="10" t="s">
        <v>97</v>
      </c>
      <c r="F5" s="10" t="s">
        <v>99</v>
      </c>
      <c r="G5" s="10" t="s">
        <v>128</v>
      </c>
      <c r="H5" s="10" t="s">
        <v>118</v>
      </c>
      <c r="I5" s="10" t="s">
        <v>129</v>
      </c>
      <c r="J5" s="143"/>
      <c r="K5" s="134"/>
      <c r="L5" s="136"/>
    </row>
    <row r="6" spans="1:12" ht="22.5" customHeight="1">
      <c r="A6" s="11">
        <v>1</v>
      </c>
      <c r="B6" s="12" t="s">
        <v>55</v>
      </c>
      <c r="C6" s="12" t="s">
        <v>101</v>
      </c>
      <c r="D6" s="12" t="s">
        <v>102</v>
      </c>
      <c r="E6" s="12" t="s">
        <v>103</v>
      </c>
      <c r="F6" s="11">
        <f>材料入库!BQ5</f>
        <v>10</v>
      </c>
      <c r="G6" s="11">
        <v>0</v>
      </c>
      <c r="H6" s="11">
        <f>材料出库!BR5</f>
        <v>5</v>
      </c>
      <c r="I6" s="11">
        <v>0</v>
      </c>
      <c r="J6" s="11">
        <f t="shared" ref="J6:J46" si="0">F6-G6-H6+I6</f>
        <v>5</v>
      </c>
      <c r="K6" s="139"/>
      <c r="L6" s="140"/>
    </row>
    <row r="7" spans="1:12" ht="22.5" customHeight="1">
      <c r="A7" s="11">
        <v>2</v>
      </c>
      <c r="B7" s="11" t="s">
        <v>105</v>
      </c>
      <c r="C7" s="11" t="s">
        <v>106</v>
      </c>
      <c r="D7" s="11" t="s">
        <v>107</v>
      </c>
      <c r="E7" s="11" t="s">
        <v>103</v>
      </c>
      <c r="F7" s="11">
        <f>材料入库!BQ6</f>
        <v>15</v>
      </c>
      <c r="G7" s="11">
        <v>0</v>
      </c>
      <c r="H7" s="11">
        <f>材料出库!BR6</f>
        <v>6</v>
      </c>
      <c r="I7" s="11">
        <v>0</v>
      </c>
      <c r="J7" s="11">
        <f t="shared" si="0"/>
        <v>9</v>
      </c>
      <c r="K7" s="139"/>
      <c r="L7" s="140"/>
    </row>
    <row r="8" spans="1:12" ht="22.5" customHeight="1">
      <c r="A8" s="11">
        <v>3</v>
      </c>
      <c r="B8" s="11" t="s">
        <v>109</v>
      </c>
      <c r="C8" s="11" t="s">
        <v>110</v>
      </c>
      <c r="D8" s="11" t="s">
        <v>111</v>
      </c>
      <c r="E8" s="11" t="s">
        <v>112</v>
      </c>
      <c r="F8" s="11">
        <f>材料入库!BQ7</f>
        <v>20</v>
      </c>
      <c r="G8" s="11">
        <v>0</v>
      </c>
      <c r="H8" s="11">
        <f>材料出库!BR7</f>
        <v>7</v>
      </c>
      <c r="I8" s="11">
        <v>0</v>
      </c>
      <c r="J8" s="11">
        <f t="shared" si="0"/>
        <v>13</v>
      </c>
      <c r="K8" s="139"/>
      <c r="L8" s="140"/>
    </row>
    <row r="9" spans="1:12" ht="22.5" customHeight="1">
      <c r="A9" s="11">
        <v>4</v>
      </c>
      <c r="B9" s="11" t="s">
        <v>55</v>
      </c>
      <c r="C9" s="11" t="s">
        <v>101</v>
      </c>
      <c r="D9" s="11" t="s">
        <v>114</v>
      </c>
      <c r="E9" s="11"/>
      <c r="F9" s="11">
        <f>材料入库!BQ8</f>
        <v>0</v>
      </c>
      <c r="G9" s="11">
        <v>0</v>
      </c>
      <c r="H9" s="11">
        <f>材料出库!BR8</f>
        <v>0</v>
      </c>
      <c r="I9" s="11">
        <v>0</v>
      </c>
      <c r="J9" s="11">
        <f t="shared" si="0"/>
        <v>0</v>
      </c>
      <c r="K9" s="139"/>
      <c r="L9" s="140"/>
    </row>
    <row r="10" spans="1:12" ht="22.5" customHeight="1">
      <c r="A10" s="11">
        <v>5</v>
      </c>
      <c r="B10" s="11" t="s">
        <v>55</v>
      </c>
      <c r="C10" s="11" t="s">
        <v>130</v>
      </c>
      <c r="D10" s="11" t="s">
        <v>114</v>
      </c>
      <c r="E10" s="11"/>
      <c r="F10" s="11">
        <f>材料入库!BQ9</f>
        <v>100</v>
      </c>
      <c r="G10" s="11">
        <v>0</v>
      </c>
      <c r="H10" s="11">
        <f>材料出库!BR9</f>
        <v>156</v>
      </c>
      <c r="I10" s="11">
        <v>0</v>
      </c>
      <c r="J10" s="11">
        <f t="shared" si="0"/>
        <v>-56</v>
      </c>
      <c r="K10" s="139"/>
      <c r="L10" s="140"/>
    </row>
    <row r="11" spans="1:12" ht="22.5" customHeight="1">
      <c r="A11" s="11">
        <v>6</v>
      </c>
      <c r="B11" s="11" t="s">
        <v>55</v>
      </c>
      <c r="C11" s="11" t="s">
        <v>131</v>
      </c>
      <c r="D11" s="11" t="s">
        <v>114</v>
      </c>
      <c r="E11" s="11"/>
      <c r="F11" s="11">
        <f>材料入库!BQ10</f>
        <v>101</v>
      </c>
      <c r="G11" s="11">
        <v>0</v>
      </c>
      <c r="H11" s="11">
        <f>材料出库!BR10</f>
        <v>57</v>
      </c>
      <c r="I11" s="11">
        <v>0</v>
      </c>
      <c r="J11" s="11">
        <f t="shared" si="0"/>
        <v>44</v>
      </c>
      <c r="K11" s="139"/>
      <c r="L11" s="140"/>
    </row>
    <row r="12" spans="1:12" ht="22.5" customHeight="1">
      <c r="A12" s="11">
        <v>7</v>
      </c>
      <c r="B12" s="11" t="s">
        <v>55</v>
      </c>
      <c r="C12" s="11" t="s">
        <v>132</v>
      </c>
      <c r="D12" s="11" t="s">
        <v>114</v>
      </c>
      <c r="E12" s="11"/>
      <c r="F12" s="11">
        <f>材料入库!BQ11</f>
        <v>102</v>
      </c>
      <c r="G12" s="11">
        <v>0</v>
      </c>
      <c r="H12" s="11">
        <f>材料出库!BR11</f>
        <v>58</v>
      </c>
      <c r="I12" s="11">
        <v>0</v>
      </c>
      <c r="J12" s="11">
        <f t="shared" si="0"/>
        <v>44</v>
      </c>
      <c r="K12" s="139"/>
      <c r="L12" s="140"/>
    </row>
    <row r="13" spans="1:12" ht="22.5" customHeight="1">
      <c r="A13" s="11">
        <v>8</v>
      </c>
      <c r="B13" s="11" t="s">
        <v>55</v>
      </c>
      <c r="C13" s="11" t="s">
        <v>133</v>
      </c>
      <c r="D13" s="11" t="s">
        <v>114</v>
      </c>
      <c r="E13" s="11"/>
      <c r="F13" s="11">
        <f>材料入库!BQ12</f>
        <v>103</v>
      </c>
      <c r="G13" s="11">
        <v>0</v>
      </c>
      <c r="H13" s="11">
        <f>材料出库!BR12</f>
        <v>59</v>
      </c>
      <c r="I13" s="11">
        <v>0</v>
      </c>
      <c r="J13" s="11">
        <f t="shared" si="0"/>
        <v>44</v>
      </c>
      <c r="K13" s="139"/>
      <c r="L13" s="140"/>
    </row>
    <row r="14" spans="1:12" ht="22.5" customHeight="1">
      <c r="A14" s="11">
        <v>9</v>
      </c>
      <c r="B14" s="11" t="s">
        <v>55</v>
      </c>
      <c r="C14" s="11" t="s">
        <v>134</v>
      </c>
      <c r="D14" s="11" t="s">
        <v>114</v>
      </c>
      <c r="E14" s="11"/>
      <c r="F14" s="11">
        <f>材料入库!BQ13</f>
        <v>104</v>
      </c>
      <c r="G14" s="11">
        <v>0</v>
      </c>
      <c r="H14" s="11">
        <f>材料出库!BR13</f>
        <v>60</v>
      </c>
      <c r="I14" s="11">
        <v>0</v>
      </c>
      <c r="J14" s="11">
        <f t="shared" si="0"/>
        <v>44</v>
      </c>
      <c r="K14" s="139"/>
      <c r="L14" s="140"/>
    </row>
    <row r="15" spans="1:12" ht="22.5" customHeight="1">
      <c r="A15" s="11">
        <v>10</v>
      </c>
      <c r="B15" s="11" t="s">
        <v>55</v>
      </c>
      <c r="C15" s="11" t="s">
        <v>135</v>
      </c>
      <c r="D15" s="11" t="s">
        <v>114</v>
      </c>
      <c r="E15" s="11"/>
      <c r="F15" s="11">
        <f>材料入库!BQ14</f>
        <v>105</v>
      </c>
      <c r="G15" s="11">
        <v>0</v>
      </c>
      <c r="H15" s="11">
        <f>材料出库!BR14</f>
        <v>61</v>
      </c>
      <c r="I15" s="11">
        <v>0</v>
      </c>
      <c r="J15" s="11">
        <f t="shared" si="0"/>
        <v>44</v>
      </c>
      <c r="K15" s="139"/>
      <c r="L15" s="140"/>
    </row>
    <row r="16" spans="1:12" ht="22.5" customHeight="1">
      <c r="A16" s="11">
        <v>11</v>
      </c>
      <c r="B16" s="11" t="s">
        <v>55</v>
      </c>
      <c r="C16" s="11" t="s">
        <v>136</v>
      </c>
      <c r="D16" s="11" t="s">
        <v>114</v>
      </c>
      <c r="E16" s="11"/>
      <c r="F16" s="11">
        <f>材料入库!BQ15</f>
        <v>106</v>
      </c>
      <c r="G16" s="11">
        <v>0</v>
      </c>
      <c r="H16" s="11">
        <f>材料出库!BR15</f>
        <v>62</v>
      </c>
      <c r="I16" s="11">
        <v>0</v>
      </c>
      <c r="J16" s="11">
        <f t="shared" si="0"/>
        <v>44</v>
      </c>
      <c r="K16" s="139"/>
      <c r="L16" s="140"/>
    </row>
    <row r="17" spans="1:12" ht="22.5" customHeight="1">
      <c r="A17" s="11">
        <v>12</v>
      </c>
      <c r="B17" s="11" t="s">
        <v>55</v>
      </c>
      <c r="C17" s="11" t="s">
        <v>136</v>
      </c>
      <c r="D17" s="11" t="s">
        <v>114</v>
      </c>
      <c r="E17" s="11"/>
      <c r="F17" s="11">
        <f>材料入库!BQ16</f>
        <v>107</v>
      </c>
      <c r="G17" s="11">
        <v>0</v>
      </c>
      <c r="H17" s="11">
        <f>材料出库!BR16</f>
        <v>63</v>
      </c>
      <c r="I17" s="11">
        <v>0</v>
      </c>
      <c r="J17" s="11">
        <f t="shared" si="0"/>
        <v>44</v>
      </c>
      <c r="K17" s="139"/>
      <c r="L17" s="140"/>
    </row>
    <row r="18" spans="1:12" ht="22.5" customHeight="1">
      <c r="A18" s="11">
        <v>13</v>
      </c>
      <c r="B18" s="11" t="s">
        <v>55</v>
      </c>
      <c r="C18" s="11" t="s">
        <v>136</v>
      </c>
      <c r="D18" s="11" t="s">
        <v>114</v>
      </c>
      <c r="E18" s="11"/>
      <c r="F18" s="11">
        <f>材料入库!BQ17</f>
        <v>108</v>
      </c>
      <c r="G18" s="11">
        <v>0</v>
      </c>
      <c r="H18" s="11">
        <f>材料出库!BR17</f>
        <v>64</v>
      </c>
      <c r="I18" s="11">
        <v>0</v>
      </c>
      <c r="J18" s="11">
        <f t="shared" si="0"/>
        <v>44</v>
      </c>
      <c r="K18" s="139"/>
      <c r="L18" s="140"/>
    </row>
    <row r="19" spans="1:12" ht="22.5" customHeight="1">
      <c r="A19" s="11">
        <v>14</v>
      </c>
      <c r="B19" s="11" t="s">
        <v>55</v>
      </c>
      <c r="C19" s="11" t="s">
        <v>136</v>
      </c>
      <c r="D19" s="11" t="s">
        <v>114</v>
      </c>
      <c r="E19" s="11"/>
      <c r="F19" s="11">
        <f>材料入库!BQ18</f>
        <v>109</v>
      </c>
      <c r="G19" s="11">
        <v>0</v>
      </c>
      <c r="H19" s="11">
        <f>材料出库!BR18</f>
        <v>65</v>
      </c>
      <c r="I19" s="11">
        <v>0</v>
      </c>
      <c r="J19" s="11">
        <f t="shared" si="0"/>
        <v>44</v>
      </c>
      <c r="K19" s="139"/>
      <c r="L19" s="140"/>
    </row>
    <row r="20" spans="1:12" ht="22.5" customHeight="1">
      <c r="A20" s="11">
        <v>15</v>
      </c>
      <c r="B20" s="11" t="s">
        <v>55</v>
      </c>
      <c r="C20" s="11" t="s">
        <v>136</v>
      </c>
      <c r="D20" s="11" t="s">
        <v>114</v>
      </c>
      <c r="E20" s="11"/>
      <c r="F20" s="11">
        <f>材料入库!BQ19</f>
        <v>110</v>
      </c>
      <c r="G20" s="11">
        <v>0</v>
      </c>
      <c r="H20" s="11">
        <f>材料出库!BR19</f>
        <v>66</v>
      </c>
      <c r="I20" s="11">
        <v>0</v>
      </c>
      <c r="J20" s="11">
        <f t="shared" si="0"/>
        <v>44</v>
      </c>
      <c r="K20" s="139"/>
      <c r="L20" s="140"/>
    </row>
    <row r="21" spans="1:12" ht="22.5" customHeight="1">
      <c r="A21" s="11">
        <v>16</v>
      </c>
      <c r="B21" s="11" t="s">
        <v>55</v>
      </c>
      <c r="C21" s="11" t="s">
        <v>136</v>
      </c>
      <c r="D21" s="11" t="s">
        <v>114</v>
      </c>
      <c r="E21" s="11"/>
      <c r="F21" s="11">
        <f>材料入库!BQ20</f>
        <v>111</v>
      </c>
      <c r="G21" s="11">
        <v>0</v>
      </c>
      <c r="H21" s="11">
        <f>材料出库!BR20</f>
        <v>67</v>
      </c>
      <c r="I21" s="11">
        <v>0</v>
      </c>
      <c r="J21" s="11">
        <f t="shared" si="0"/>
        <v>44</v>
      </c>
      <c r="K21" s="139"/>
      <c r="L21" s="140"/>
    </row>
    <row r="22" spans="1:12" ht="22.5" customHeight="1">
      <c r="A22" s="11">
        <v>17</v>
      </c>
      <c r="B22" s="11" t="s">
        <v>55</v>
      </c>
      <c r="C22" s="11" t="s">
        <v>136</v>
      </c>
      <c r="D22" s="11" t="s">
        <v>114</v>
      </c>
      <c r="E22" s="11"/>
      <c r="F22" s="11">
        <f>材料入库!BQ21</f>
        <v>112</v>
      </c>
      <c r="G22" s="11">
        <v>0</v>
      </c>
      <c r="H22" s="11">
        <f>材料出库!BR21</f>
        <v>68</v>
      </c>
      <c r="I22" s="11">
        <v>0</v>
      </c>
      <c r="J22" s="11">
        <f t="shared" si="0"/>
        <v>44</v>
      </c>
      <c r="K22" s="139"/>
      <c r="L22" s="140"/>
    </row>
    <row r="23" spans="1:12" ht="22.5" customHeight="1">
      <c r="A23" s="11">
        <v>18</v>
      </c>
      <c r="B23" s="11" t="s">
        <v>55</v>
      </c>
      <c r="C23" s="11" t="s">
        <v>136</v>
      </c>
      <c r="D23" s="11" t="s">
        <v>114</v>
      </c>
      <c r="E23" s="11"/>
      <c r="F23" s="11">
        <f>材料入库!BQ22</f>
        <v>113</v>
      </c>
      <c r="G23" s="11">
        <v>0</v>
      </c>
      <c r="H23" s="11">
        <f>材料出库!BR22</f>
        <v>69</v>
      </c>
      <c r="I23" s="11">
        <v>0</v>
      </c>
      <c r="J23" s="11">
        <f t="shared" si="0"/>
        <v>44</v>
      </c>
      <c r="K23" s="139"/>
      <c r="L23" s="140"/>
    </row>
    <row r="24" spans="1:12" ht="22.5" customHeight="1">
      <c r="A24" s="11">
        <v>19</v>
      </c>
      <c r="B24" s="11" t="s">
        <v>55</v>
      </c>
      <c r="C24" s="11" t="s">
        <v>136</v>
      </c>
      <c r="D24" s="11" t="s">
        <v>114</v>
      </c>
      <c r="E24" s="11"/>
      <c r="F24" s="11">
        <f>材料入库!BQ23</f>
        <v>114</v>
      </c>
      <c r="G24" s="11">
        <v>0</v>
      </c>
      <c r="H24" s="11">
        <f>材料出库!BR23</f>
        <v>70</v>
      </c>
      <c r="I24" s="11">
        <v>0</v>
      </c>
      <c r="J24" s="11">
        <f t="shared" si="0"/>
        <v>44</v>
      </c>
      <c r="K24" s="139"/>
      <c r="L24" s="140"/>
    </row>
    <row r="25" spans="1:12" ht="22.5" customHeight="1">
      <c r="A25" s="11">
        <v>20</v>
      </c>
      <c r="B25" s="11" t="s">
        <v>55</v>
      </c>
      <c r="C25" s="11" t="s">
        <v>136</v>
      </c>
      <c r="D25" s="11" t="s">
        <v>114</v>
      </c>
      <c r="E25" s="11"/>
      <c r="F25" s="11">
        <f>材料入库!BQ24</f>
        <v>0</v>
      </c>
      <c r="G25" s="11">
        <v>0</v>
      </c>
      <c r="H25" s="11">
        <f>材料出库!BR24</f>
        <v>0</v>
      </c>
      <c r="I25" s="11">
        <v>0</v>
      </c>
      <c r="J25" s="11">
        <f t="shared" si="0"/>
        <v>0</v>
      </c>
      <c r="K25" s="139"/>
      <c r="L25" s="140"/>
    </row>
    <row r="26" spans="1:12" ht="22.5" customHeight="1">
      <c r="A26" s="11">
        <v>21</v>
      </c>
      <c r="B26" s="11" t="s">
        <v>105</v>
      </c>
      <c r="C26" s="11" t="s">
        <v>137</v>
      </c>
      <c r="D26" s="11" t="s">
        <v>114</v>
      </c>
      <c r="E26" s="11"/>
      <c r="F26" s="11">
        <f>材料入库!BQ25</f>
        <v>0</v>
      </c>
      <c r="G26" s="11">
        <v>0</v>
      </c>
      <c r="H26" s="11">
        <f>材料出库!BR25</f>
        <v>0</v>
      </c>
      <c r="I26" s="11">
        <v>0</v>
      </c>
      <c r="J26" s="11">
        <f t="shared" si="0"/>
        <v>0</v>
      </c>
      <c r="K26" s="139"/>
      <c r="L26" s="140"/>
    </row>
    <row r="27" spans="1:12" ht="22.5" customHeight="1">
      <c r="A27" s="11">
        <v>22</v>
      </c>
      <c r="B27" s="11" t="s">
        <v>105</v>
      </c>
      <c r="C27" s="11" t="s">
        <v>138</v>
      </c>
      <c r="D27" s="11" t="s">
        <v>114</v>
      </c>
      <c r="E27" s="11"/>
      <c r="F27" s="11">
        <f>材料入库!BQ26</f>
        <v>0</v>
      </c>
      <c r="G27" s="11">
        <v>0</v>
      </c>
      <c r="H27" s="11">
        <f>材料出库!BR26</f>
        <v>0</v>
      </c>
      <c r="I27" s="11">
        <v>0</v>
      </c>
      <c r="J27" s="11">
        <f t="shared" si="0"/>
        <v>0</v>
      </c>
      <c r="K27" s="139"/>
      <c r="L27" s="140"/>
    </row>
    <row r="28" spans="1:12" ht="22.5" customHeight="1">
      <c r="A28" s="11">
        <v>23</v>
      </c>
      <c r="B28" s="11" t="s">
        <v>105</v>
      </c>
      <c r="C28" s="11" t="s">
        <v>139</v>
      </c>
      <c r="D28" s="11" t="s">
        <v>114</v>
      </c>
      <c r="E28" s="11"/>
      <c r="F28" s="11">
        <f>材料入库!BQ27</f>
        <v>0</v>
      </c>
      <c r="G28" s="11">
        <v>0</v>
      </c>
      <c r="H28" s="11">
        <f>材料出库!BR27</f>
        <v>0</v>
      </c>
      <c r="I28" s="11">
        <v>0</v>
      </c>
      <c r="J28" s="11">
        <f t="shared" si="0"/>
        <v>0</v>
      </c>
      <c r="K28" s="139"/>
      <c r="L28" s="140"/>
    </row>
    <row r="29" spans="1:12" ht="22.5" customHeight="1">
      <c r="A29" s="11">
        <v>24</v>
      </c>
      <c r="B29" s="11" t="s">
        <v>105</v>
      </c>
      <c r="C29" s="11" t="s">
        <v>140</v>
      </c>
      <c r="D29" s="11" t="s">
        <v>114</v>
      </c>
      <c r="E29" s="11"/>
      <c r="F29" s="11">
        <f>材料入库!BQ28</f>
        <v>0</v>
      </c>
      <c r="G29" s="11">
        <v>0</v>
      </c>
      <c r="H29" s="11">
        <f>材料出库!BR28</f>
        <v>0</v>
      </c>
      <c r="I29" s="11">
        <v>0</v>
      </c>
      <c r="J29" s="11">
        <f t="shared" si="0"/>
        <v>0</v>
      </c>
      <c r="K29" s="139"/>
      <c r="L29" s="140"/>
    </row>
    <row r="30" spans="1:12" ht="22.5" customHeight="1">
      <c r="A30" s="11">
        <v>25</v>
      </c>
      <c r="B30" s="11" t="s">
        <v>105</v>
      </c>
      <c r="C30" s="11" t="s">
        <v>141</v>
      </c>
      <c r="D30" s="11" t="s">
        <v>114</v>
      </c>
      <c r="E30" s="11"/>
      <c r="F30" s="11">
        <f>材料入库!BQ29</f>
        <v>0</v>
      </c>
      <c r="G30" s="11">
        <v>0</v>
      </c>
      <c r="H30" s="11">
        <f>材料出库!BR29</f>
        <v>0</v>
      </c>
      <c r="I30" s="11">
        <v>0</v>
      </c>
      <c r="J30" s="11">
        <f t="shared" si="0"/>
        <v>0</v>
      </c>
      <c r="K30" s="139"/>
      <c r="L30" s="140"/>
    </row>
    <row r="31" spans="1:12" ht="22.5" customHeight="1">
      <c r="A31" s="11">
        <v>26</v>
      </c>
      <c r="B31" s="11" t="s">
        <v>105</v>
      </c>
      <c r="C31" s="11" t="s">
        <v>142</v>
      </c>
      <c r="D31" s="11" t="s">
        <v>114</v>
      </c>
      <c r="E31" s="11"/>
      <c r="F31" s="11">
        <f>材料入库!BQ30</f>
        <v>0</v>
      </c>
      <c r="G31" s="11">
        <v>0</v>
      </c>
      <c r="H31" s="11">
        <f>材料出库!BR30</f>
        <v>0</v>
      </c>
      <c r="I31" s="11">
        <v>0</v>
      </c>
      <c r="J31" s="11">
        <f t="shared" si="0"/>
        <v>0</v>
      </c>
      <c r="K31" s="139"/>
      <c r="L31" s="140"/>
    </row>
    <row r="32" spans="1:12" ht="22.5" customHeight="1">
      <c r="A32" s="11">
        <v>27</v>
      </c>
      <c r="B32" s="11" t="s">
        <v>105</v>
      </c>
      <c r="C32" s="11" t="s">
        <v>143</v>
      </c>
      <c r="D32" s="11" t="s">
        <v>114</v>
      </c>
      <c r="E32" s="11"/>
      <c r="F32" s="11">
        <f>材料入库!BQ31</f>
        <v>0</v>
      </c>
      <c r="G32" s="11">
        <v>0</v>
      </c>
      <c r="H32" s="11">
        <f>材料出库!BR31</f>
        <v>0</v>
      </c>
      <c r="I32" s="11">
        <v>0</v>
      </c>
      <c r="J32" s="11">
        <f t="shared" si="0"/>
        <v>0</v>
      </c>
      <c r="K32" s="139"/>
      <c r="L32" s="140"/>
    </row>
    <row r="33" spans="1:12" ht="22.5" customHeight="1">
      <c r="A33" s="11">
        <v>28</v>
      </c>
      <c r="B33" s="11" t="s">
        <v>105</v>
      </c>
      <c r="C33" s="11" t="s">
        <v>144</v>
      </c>
      <c r="D33" s="11" t="s">
        <v>114</v>
      </c>
      <c r="E33" s="11"/>
      <c r="F33" s="11">
        <f>材料入库!BQ32</f>
        <v>0</v>
      </c>
      <c r="G33" s="11">
        <v>0</v>
      </c>
      <c r="H33" s="11">
        <f>材料出库!BR32</f>
        <v>0</v>
      </c>
      <c r="I33" s="11">
        <v>0</v>
      </c>
      <c r="J33" s="11">
        <f t="shared" si="0"/>
        <v>0</v>
      </c>
      <c r="K33" s="139"/>
      <c r="L33" s="140"/>
    </row>
    <row r="34" spans="1:12" ht="22.5" customHeight="1">
      <c r="A34" s="11">
        <v>29</v>
      </c>
      <c r="B34" s="11" t="s">
        <v>105</v>
      </c>
      <c r="C34" s="11" t="s">
        <v>145</v>
      </c>
      <c r="D34" s="11" t="s">
        <v>114</v>
      </c>
      <c r="E34" s="11"/>
      <c r="F34" s="11">
        <f>材料入库!BQ33</f>
        <v>0</v>
      </c>
      <c r="G34" s="11">
        <v>0</v>
      </c>
      <c r="H34" s="11">
        <f>材料出库!BR33</f>
        <v>0</v>
      </c>
      <c r="I34" s="11">
        <v>0</v>
      </c>
      <c r="J34" s="11">
        <f t="shared" si="0"/>
        <v>0</v>
      </c>
      <c r="K34" s="139"/>
      <c r="L34" s="140"/>
    </row>
    <row r="35" spans="1:12" ht="22.5" customHeight="1">
      <c r="A35" s="11">
        <v>30</v>
      </c>
      <c r="B35" s="11" t="s">
        <v>105</v>
      </c>
      <c r="C35" s="11" t="s">
        <v>146</v>
      </c>
      <c r="D35" s="11" t="s">
        <v>114</v>
      </c>
      <c r="E35" s="11"/>
      <c r="F35" s="11">
        <f>材料入库!BQ34</f>
        <v>0</v>
      </c>
      <c r="G35" s="11">
        <v>0</v>
      </c>
      <c r="H35" s="11">
        <f>材料出库!BR34</f>
        <v>0</v>
      </c>
      <c r="I35" s="11">
        <v>0</v>
      </c>
      <c r="J35" s="11">
        <f t="shared" si="0"/>
        <v>0</v>
      </c>
      <c r="K35" s="139"/>
      <c r="L35" s="140"/>
    </row>
    <row r="36" spans="1:12" ht="22.5" customHeight="1">
      <c r="A36" s="11">
        <v>31</v>
      </c>
      <c r="B36" s="11" t="s">
        <v>105</v>
      </c>
      <c r="C36" s="11" t="s">
        <v>147</v>
      </c>
      <c r="D36" s="11" t="s">
        <v>114</v>
      </c>
      <c r="E36" s="11"/>
      <c r="F36" s="11">
        <f>材料入库!BQ35</f>
        <v>0</v>
      </c>
      <c r="G36" s="11">
        <v>0</v>
      </c>
      <c r="H36" s="11">
        <f>材料出库!BR35</f>
        <v>0</v>
      </c>
      <c r="I36" s="11">
        <v>0</v>
      </c>
      <c r="J36" s="11">
        <f t="shared" si="0"/>
        <v>0</v>
      </c>
      <c r="K36" s="139"/>
      <c r="L36" s="140"/>
    </row>
    <row r="37" spans="1:12" ht="22.5" customHeight="1">
      <c r="A37" s="11">
        <v>32</v>
      </c>
      <c r="B37" s="11" t="s">
        <v>105</v>
      </c>
      <c r="C37" s="11" t="s">
        <v>148</v>
      </c>
      <c r="D37" s="11" t="s">
        <v>114</v>
      </c>
      <c r="E37" s="11"/>
      <c r="F37" s="11">
        <f>材料入库!BQ36</f>
        <v>0</v>
      </c>
      <c r="G37" s="11">
        <v>0</v>
      </c>
      <c r="H37" s="11">
        <f>材料出库!BR36</f>
        <v>0</v>
      </c>
      <c r="I37" s="11">
        <v>0</v>
      </c>
      <c r="J37" s="11">
        <f t="shared" si="0"/>
        <v>0</v>
      </c>
      <c r="K37" s="139"/>
      <c r="L37" s="140"/>
    </row>
    <row r="38" spans="1:12" ht="22.5" customHeight="1">
      <c r="A38" s="11">
        <v>33</v>
      </c>
      <c r="B38" s="11" t="s">
        <v>105</v>
      </c>
      <c r="C38" s="11" t="s">
        <v>149</v>
      </c>
      <c r="D38" s="11" t="s">
        <v>114</v>
      </c>
      <c r="E38" s="11"/>
      <c r="F38" s="11">
        <f>材料入库!BQ37</f>
        <v>0</v>
      </c>
      <c r="G38" s="11">
        <v>0</v>
      </c>
      <c r="H38" s="11">
        <f>材料出库!BR37</f>
        <v>0</v>
      </c>
      <c r="I38" s="11">
        <v>0</v>
      </c>
      <c r="J38" s="11">
        <f t="shared" si="0"/>
        <v>0</v>
      </c>
      <c r="K38" s="139"/>
      <c r="L38" s="140"/>
    </row>
    <row r="39" spans="1:12" ht="22.5" customHeight="1">
      <c r="A39" s="11">
        <v>34</v>
      </c>
      <c r="B39" s="11" t="s">
        <v>105</v>
      </c>
      <c r="C39" s="11" t="s">
        <v>150</v>
      </c>
      <c r="D39" s="11" t="s">
        <v>114</v>
      </c>
      <c r="E39" s="11"/>
      <c r="F39" s="11">
        <f>材料入库!BQ38</f>
        <v>0</v>
      </c>
      <c r="G39" s="11">
        <v>0</v>
      </c>
      <c r="H39" s="11">
        <f>材料出库!BR38</f>
        <v>0</v>
      </c>
      <c r="I39" s="11">
        <v>0</v>
      </c>
      <c r="J39" s="11">
        <f t="shared" si="0"/>
        <v>0</v>
      </c>
      <c r="K39" s="139"/>
      <c r="L39" s="140"/>
    </row>
    <row r="40" spans="1:12" ht="22.5" customHeight="1">
      <c r="A40" s="11">
        <v>35</v>
      </c>
      <c r="B40" s="11" t="s">
        <v>105</v>
      </c>
      <c r="C40" s="11" t="s">
        <v>151</v>
      </c>
      <c r="D40" s="11" t="s">
        <v>114</v>
      </c>
      <c r="E40" s="11"/>
      <c r="F40" s="11">
        <f>材料入库!BQ39</f>
        <v>0</v>
      </c>
      <c r="G40" s="11">
        <v>0</v>
      </c>
      <c r="H40" s="11">
        <f>材料出库!BR39</f>
        <v>0</v>
      </c>
      <c r="I40" s="11">
        <v>0</v>
      </c>
      <c r="J40" s="11">
        <f t="shared" si="0"/>
        <v>0</v>
      </c>
      <c r="K40" s="139"/>
      <c r="L40" s="140"/>
    </row>
    <row r="41" spans="1:12" ht="22.5" customHeight="1">
      <c r="A41" s="11">
        <v>36</v>
      </c>
      <c r="B41" s="11" t="s">
        <v>105</v>
      </c>
      <c r="C41" s="11" t="s">
        <v>152</v>
      </c>
      <c r="D41" s="11" t="s">
        <v>114</v>
      </c>
      <c r="E41" s="11"/>
      <c r="F41" s="11">
        <f>材料入库!BQ40</f>
        <v>0</v>
      </c>
      <c r="G41" s="11">
        <v>0</v>
      </c>
      <c r="H41" s="11">
        <f>材料出库!BR40</f>
        <v>0</v>
      </c>
      <c r="I41" s="11">
        <v>0</v>
      </c>
      <c r="J41" s="11">
        <f t="shared" si="0"/>
        <v>0</v>
      </c>
      <c r="K41" s="139"/>
      <c r="L41" s="140"/>
    </row>
    <row r="42" spans="1:12" ht="22.5" customHeight="1">
      <c r="A42" s="11">
        <v>37</v>
      </c>
      <c r="B42" s="11" t="s">
        <v>105</v>
      </c>
      <c r="C42" s="11" t="s">
        <v>153</v>
      </c>
      <c r="D42" s="11" t="s">
        <v>114</v>
      </c>
      <c r="E42" s="11"/>
      <c r="F42" s="11">
        <f>材料入库!BQ41</f>
        <v>0</v>
      </c>
      <c r="G42" s="11">
        <v>0</v>
      </c>
      <c r="H42" s="11">
        <f>材料出库!BR41</f>
        <v>0</v>
      </c>
      <c r="I42" s="11">
        <v>0</v>
      </c>
      <c r="J42" s="11">
        <f t="shared" si="0"/>
        <v>0</v>
      </c>
      <c r="K42" s="139"/>
      <c r="L42" s="140"/>
    </row>
    <row r="43" spans="1:12" ht="22.5" customHeight="1">
      <c r="A43" s="11">
        <v>38</v>
      </c>
      <c r="B43" s="11" t="s">
        <v>105</v>
      </c>
      <c r="C43" s="11" t="s">
        <v>154</v>
      </c>
      <c r="D43" s="11" t="s">
        <v>114</v>
      </c>
      <c r="E43" s="11"/>
      <c r="F43" s="11">
        <f>材料入库!BQ42</f>
        <v>0</v>
      </c>
      <c r="G43" s="11">
        <v>0</v>
      </c>
      <c r="H43" s="11">
        <f>材料出库!BR42</f>
        <v>0</v>
      </c>
      <c r="I43" s="11">
        <v>0</v>
      </c>
      <c r="J43" s="11">
        <f t="shared" si="0"/>
        <v>0</v>
      </c>
      <c r="K43" s="139"/>
      <c r="L43" s="140"/>
    </row>
    <row r="44" spans="1:12" ht="22.5" customHeight="1">
      <c r="A44" s="11">
        <v>39</v>
      </c>
      <c r="B44" s="11" t="s">
        <v>105</v>
      </c>
      <c r="C44" s="11" t="s">
        <v>155</v>
      </c>
      <c r="D44" s="11" t="s">
        <v>114</v>
      </c>
      <c r="E44" s="11"/>
      <c r="F44" s="11">
        <f>材料入库!BQ43</f>
        <v>0</v>
      </c>
      <c r="G44" s="11">
        <v>0</v>
      </c>
      <c r="H44" s="11">
        <f>材料出库!BR43</f>
        <v>0</v>
      </c>
      <c r="I44" s="11">
        <v>0</v>
      </c>
      <c r="J44" s="11">
        <f t="shared" si="0"/>
        <v>0</v>
      </c>
      <c r="K44" s="139"/>
      <c r="L44" s="140"/>
    </row>
    <row r="45" spans="1:12" ht="22.5" customHeight="1">
      <c r="A45" s="11">
        <v>40</v>
      </c>
      <c r="B45" s="11" t="s">
        <v>105</v>
      </c>
      <c r="C45" s="11" t="s">
        <v>156</v>
      </c>
      <c r="D45" s="11" t="s">
        <v>114</v>
      </c>
      <c r="E45" s="11"/>
      <c r="F45" s="11">
        <f>材料入库!BQ44</f>
        <v>0</v>
      </c>
      <c r="G45" s="11">
        <v>0</v>
      </c>
      <c r="H45" s="11">
        <f>材料出库!BR44</f>
        <v>0</v>
      </c>
      <c r="I45" s="11">
        <v>0</v>
      </c>
      <c r="J45" s="11">
        <f t="shared" si="0"/>
        <v>0</v>
      </c>
      <c r="K45" s="139"/>
      <c r="L45" s="140"/>
    </row>
    <row r="46" spans="1:12" ht="22.5" customHeight="1">
      <c r="A46" s="11">
        <v>41</v>
      </c>
      <c r="B46" s="11" t="s">
        <v>105</v>
      </c>
      <c r="C46" s="11" t="s">
        <v>157</v>
      </c>
      <c r="D46" s="11" t="s">
        <v>114</v>
      </c>
      <c r="E46" s="11"/>
      <c r="F46" s="11">
        <f>材料入库!BQ45</f>
        <v>0</v>
      </c>
      <c r="G46" s="11">
        <v>0</v>
      </c>
      <c r="H46" s="11">
        <f>材料出库!BR45</f>
        <v>0</v>
      </c>
      <c r="I46" s="11">
        <v>0</v>
      </c>
      <c r="J46" s="11">
        <f t="shared" si="0"/>
        <v>0</v>
      </c>
      <c r="K46" s="139"/>
      <c r="L46" s="140"/>
    </row>
  </sheetData>
  <autoFilter ref="B5:E46" xr:uid="{00000000-0009-0000-0000-000006000000}"/>
  <mergeCells count="49">
    <mergeCell ref="K44:L44"/>
    <mergeCell ref="K45:L45"/>
    <mergeCell ref="K46:L46"/>
    <mergeCell ref="A3:A5"/>
    <mergeCell ref="J3:J5"/>
    <mergeCell ref="B3:E4"/>
    <mergeCell ref="F3:G4"/>
    <mergeCell ref="H3:I4"/>
    <mergeCell ref="K3:L5"/>
    <mergeCell ref="K39:L39"/>
    <mergeCell ref="K40:L40"/>
    <mergeCell ref="K41:L41"/>
    <mergeCell ref="K42:L42"/>
    <mergeCell ref="K43:L43"/>
    <mergeCell ref="K34:L34"/>
    <mergeCell ref="K35:L35"/>
    <mergeCell ref="K36:L36"/>
    <mergeCell ref="K37:L37"/>
    <mergeCell ref="K38:L38"/>
    <mergeCell ref="K29:L29"/>
    <mergeCell ref="K30:L30"/>
    <mergeCell ref="K31:L31"/>
    <mergeCell ref="K32:L32"/>
    <mergeCell ref="K33:L33"/>
    <mergeCell ref="K24:L24"/>
    <mergeCell ref="K25:L25"/>
    <mergeCell ref="K26:L26"/>
    <mergeCell ref="K27:L27"/>
    <mergeCell ref="K28:L28"/>
    <mergeCell ref="K19:L19"/>
    <mergeCell ref="K20:L20"/>
    <mergeCell ref="K21:L21"/>
    <mergeCell ref="K22:L22"/>
    <mergeCell ref="K23:L23"/>
    <mergeCell ref="K14:L14"/>
    <mergeCell ref="K15:L15"/>
    <mergeCell ref="K16:L16"/>
    <mergeCell ref="K17:L17"/>
    <mergeCell ref="K18:L18"/>
    <mergeCell ref="K9:L9"/>
    <mergeCell ref="K10:L10"/>
    <mergeCell ref="K11:L11"/>
    <mergeCell ref="K12:L12"/>
    <mergeCell ref="K13:L13"/>
    <mergeCell ref="A1:L1"/>
    <mergeCell ref="A2:L2"/>
    <mergeCell ref="K6:L6"/>
    <mergeCell ref="K7:L7"/>
    <mergeCell ref="K8:L8"/>
  </mergeCells>
  <conditionalFormatting sqref="I5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{24EABFAB-915A-4EEB-A825-81681772B9E4}</x14:id>
        </ext>
      </extLst>
    </cfRule>
  </conditionalFormatting>
  <conditionalFormatting sqref="I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J6">
    <cfRule type="dataBar" priority="9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{FFEA3C6E-8F98-4F7D-A3CF-E6FC3544EE73}</x14:id>
        </ext>
      </extLst>
    </cfRule>
  </conditionalFormatting>
  <conditionalFormatting sqref="H7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J7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{208D1FFC-68F4-4901-880A-0AAFADA554B4}</x14:id>
        </ext>
      </extLst>
    </cfRule>
  </conditionalFormatting>
  <conditionalFormatting sqref="H8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J8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{6CF8AB30-19EA-4597-9DAC-66362981F97E}</x14:id>
        </ext>
      </extLst>
    </cfRule>
  </conditionalFormatting>
  <conditionalFormatting sqref="H9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10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7:G46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11:H46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7:I46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J9:J46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{9752AF7E-CC01-41B9-A410-1409637CB804}</x14:id>
        </ext>
      </extLst>
    </cfRule>
  </conditionalFormatting>
  <conditionalFormatting sqref="F6:H6 F7:F46">
    <cfRule type="colorScale" priority="9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5" right="0.75" top="1" bottom="1" header="0.5" footer="0.5"/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EABFAB-915A-4EEB-A825-81681772B9E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I5</xm:sqref>
        </x14:conditionalFormatting>
        <x14:conditionalFormatting xmlns:xm="http://schemas.microsoft.com/office/excel/2006/main">
          <x14:cfRule type="dataBar" id="{FFEA3C6E-8F98-4F7D-A3CF-E6FC3544EE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</xm:sqref>
        </x14:conditionalFormatting>
        <x14:conditionalFormatting xmlns:xm="http://schemas.microsoft.com/office/excel/2006/main">
          <x14:cfRule type="dataBar" id="{208D1FFC-68F4-4901-880A-0AAFADA554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</xm:sqref>
        </x14:conditionalFormatting>
        <x14:conditionalFormatting xmlns:xm="http://schemas.microsoft.com/office/excel/2006/main">
          <x14:cfRule type="dataBar" id="{6CF8AB30-19EA-4597-9DAC-66362981F9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J8</xm:sqref>
        </x14:conditionalFormatting>
        <x14:conditionalFormatting xmlns:xm="http://schemas.microsoft.com/office/excel/2006/main">
          <x14:cfRule type="dataBar" id="{9752AF7E-CC01-41B9-A410-1409637CB8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J9:J46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7"/>
  <sheetViews>
    <sheetView workbookViewId="0">
      <selection activeCell="J8" sqref="J8"/>
    </sheetView>
  </sheetViews>
  <sheetFormatPr defaultColWidth="9" defaultRowHeight="13.5"/>
  <cols>
    <col min="1" max="1" width="8.625" customWidth="1"/>
    <col min="2" max="2" width="12.375" customWidth="1"/>
    <col min="3" max="3" width="12.625" customWidth="1"/>
    <col min="4" max="4" width="25.375" customWidth="1"/>
    <col min="5" max="5" width="14.125" customWidth="1"/>
    <col min="6" max="6" width="15" customWidth="1"/>
    <col min="7" max="7" width="14.125" customWidth="1"/>
    <col min="8" max="8" width="17.875" customWidth="1"/>
    <col min="9" max="9" width="8.625" customWidth="1"/>
  </cols>
  <sheetData>
    <row r="1" spans="1:9" ht="50.1" customHeight="1">
      <c r="A1" s="98" t="s">
        <v>158</v>
      </c>
      <c r="B1" s="99"/>
      <c r="C1" s="99"/>
      <c r="D1" s="99"/>
      <c r="E1" s="99"/>
      <c r="F1" s="99"/>
      <c r="G1" s="99"/>
      <c r="H1" s="99"/>
      <c r="I1" s="100"/>
    </row>
    <row r="2" spans="1:9" ht="35.1" customHeight="1">
      <c r="A2" s="26" t="s">
        <v>1</v>
      </c>
      <c r="B2" s="27" t="s">
        <v>159</v>
      </c>
      <c r="C2" s="27" t="s">
        <v>160</v>
      </c>
      <c r="D2" s="27" t="s">
        <v>161</v>
      </c>
      <c r="E2" s="27" t="s">
        <v>162</v>
      </c>
      <c r="F2" s="27" t="s">
        <v>163</v>
      </c>
      <c r="G2" s="27" t="s">
        <v>164</v>
      </c>
      <c r="H2" s="27" t="s">
        <v>165</v>
      </c>
      <c r="I2" s="28" t="s">
        <v>11</v>
      </c>
    </row>
    <row r="3" spans="1:9" ht="57.95" customHeight="1">
      <c r="A3" s="29">
        <v>1</v>
      </c>
      <c r="B3" s="29" t="s">
        <v>166</v>
      </c>
      <c r="C3" s="29" t="s">
        <v>85</v>
      </c>
      <c r="D3" s="29" t="s">
        <v>167</v>
      </c>
      <c r="E3" s="29"/>
      <c r="F3" s="29" t="s">
        <v>168</v>
      </c>
      <c r="G3" s="29"/>
      <c r="H3" s="29"/>
      <c r="I3" s="29"/>
    </row>
    <row r="4" spans="1:9" ht="57.95" customHeight="1">
      <c r="A4" s="29">
        <v>2</v>
      </c>
      <c r="B4" s="29"/>
      <c r="C4" s="29"/>
      <c r="D4" s="29"/>
      <c r="E4" s="29"/>
      <c r="F4" s="29"/>
      <c r="G4" s="29"/>
      <c r="H4" s="29"/>
      <c r="I4" s="29"/>
    </row>
    <row r="5" spans="1:9" ht="57.95" customHeight="1">
      <c r="A5" s="29">
        <v>3</v>
      </c>
      <c r="B5" s="29"/>
      <c r="C5" s="29"/>
      <c r="D5" s="29"/>
      <c r="E5" s="29"/>
      <c r="F5" s="29"/>
      <c r="G5" s="29"/>
      <c r="H5" s="29"/>
      <c r="I5" s="29"/>
    </row>
    <row r="6" spans="1:9" ht="57.95" customHeight="1">
      <c r="A6" s="29">
        <v>4</v>
      </c>
      <c r="B6" s="29"/>
      <c r="C6" s="29"/>
      <c r="D6" s="29"/>
      <c r="E6" s="29"/>
      <c r="F6" s="29"/>
      <c r="G6" s="29"/>
      <c r="H6" s="29"/>
      <c r="I6" s="29"/>
    </row>
    <row r="7" spans="1:9" ht="57.95" customHeight="1">
      <c r="A7" s="29">
        <v>5</v>
      </c>
      <c r="B7" s="29"/>
      <c r="C7" s="29"/>
      <c r="D7" s="29"/>
      <c r="E7" s="29"/>
      <c r="F7" s="29"/>
      <c r="G7" s="29"/>
      <c r="H7" s="29"/>
      <c r="I7" s="29"/>
    </row>
    <row r="8" spans="1:9" ht="57.95" customHeight="1">
      <c r="A8" s="29">
        <v>6</v>
      </c>
      <c r="B8" s="29"/>
      <c r="C8" s="29"/>
      <c r="D8" s="29"/>
      <c r="E8" s="29"/>
      <c r="F8" s="29"/>
      <c r="G8" s="29"/>
      <c r="H8" s="29"/>
      <c r="I8" s="29"/>
    </row>
    <row r="9" spans="1:9" ht="57.95" customHeight="1">
      <c r="A9" s="29">
        <v>7</v>
      </c>
      <c r="B9" s="29"/>
      <c r="C9" s="29"/>
      <c r="D9" s="29"/>
      <c r="E9" s="29"/>
      <c r="F9" s="29"/>
      <c r="G9" s="29"/>
      <c r="H9" s="29"/>
      <c r="I9" s="29"/>
    </row>
    <row r="10" spans="1:9" ht="57.95" customHeight="1">
      <c r="A10" s="29">
        <v>8</v>
      </c>
      <c r="B10" s="29"/>
      <c r="C10" s="29"/>
      <c r="D10" s="29"/>
      <c r="E10" s="29"/>
      <c r="F10" s="29"/>
      <c r="G10" s="29"/>
      <c r="H10" s="29"/>
      <c r="I10" s="29"/>
    </row>
    <row r="11" spans="1:9" ht="57.95" customHeight="1">
      <c r="A11" s="29">
        <v>9</v>
      </c>
      <c r="B11" s="29"/>
      <c r="C11" s="29"/>
      <c r="D11" s="29"/>
      <c r="E11" s="29"/>
      <c r="F11" s="29"/>
      <c r="G11" s="29"/>
      <c r="H11" s="29"/>
      <c r="I11" s="29"/>
    </row>
    <row r="12" spans="1:9" ht="57.95" customHeight="1">
      <c r="A12" s="29">
        <v>10</v>
      </c>
      <c r="B12" s="29"/>
      <c r="C12" s="29"/>
      <c r="D12" s="29"/>
      <c r="E12" s="29"/>
      <c r="F12" s="29"/>
      <c r="G12" s="29"/>
      <c r="H12" s="29"/>
      <c r="I12" s="29"/>
    </row>
    <row r="13" spans="1:9" ht="57.95" customHeight="1">
      <c r="A13" s="29">
        <v>11</v>
      </c>
      <c r="B13" s="29"/>
      <c r="C13" s="29"/>
      <c r="D13" s="29"/>
      <c r="E13" s="29"/>
      <c r="F13" s="29"/>
      <c r="G13" s="29"/>
      <c r="H13" s="29"/>
      <c r="I13" s="29"/>
    </row>
    <row r="14" spans="1:9" ht="57.95" customHeight="1">
      <c r="A14" s="29">
        <v>12</v>
      </c>
      <c r="B14" s="29"/>
      <c r="C14" s="29"/>
      <c r="D14" s="29"/>
      <c r="E14" s="29"/>
      <c r="F14" s="29"/>
      <c r="G14" s="29"/>
      <c r="H14" s="29"/>
      <c r="I14" s="29"/>
    </row>
    <row r="15" spans="1:9" ht="57.95" customHeight="1">
      <c r="A15" s="29">
        <v>13</v>
      </c>
      <c r="B15" s="29"/>
      <c r="C15" s="29"/>
      <c r="D15" s="29"/>
      <c r="E15" s="29"/>
      <c r="F15" s="29"/>
      <c r="G15" s="29"/>
      <c r="H15" s="29"/>
      <c r="I15" s="29"/>
    </row>
    <row r="16" spans="1:9" ht="57.95" customHeight="1">
      <c r="A16" s="29">
        <v>14</v>
      </c>
      <c r="B16" s="29"/>
      <c r="C16" s="29"/>
      <c r="D16" s="29"/>
      <c r="E16" s="29"/>
      <c r="F16" s="29"/>
      <c r="G16" s="29"/>
      <c r="H16" s="29"/>
      <c r="I16" s="29"/>
    </row>
    <row r="17" customFormat="1" ht="35.1" customHeight="1"/>
    <row r="18" customFormat="1" ht="35.1" customHeight="1"/>
    <row r="19" customFormat="1" ht="35.1" customHeight="1"/>
    <row r="20" customFormat="1" ht="35.1" customHeight="1"/>
    <row r="21" customFormat="1" ht="35.1" customHeight="1"/>
    <row r="22" customFormat="1" ht="35.1" customHeight="1"/>
    <row r="23" customFormat="1" ht="35.1" customHeight="1"/>
    <row r="24" customFormat="1" ht="35.1" customHeight="1"/>
    <row r="25" customFormat="1" ht="35.1" customHeight="1"/>
    <row r="26" customFormat="1" ht="35.1" customHeight="1"/>
    <row r="27" customFormat="1" ht="35.1" customHeight="1"/>
  </sheetData>
  <autoFilter ref="A2:I16" xr:uid="{00000000-0009-0000-0000-000007000000}"/>
  <mergeCells count="1">
    <mergeCell ref="A1:I1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"/>
  <sheetViews>
    <sheetView zoomScale="130" zoomScaleNormal="130" workbookViewId="0">
      <selection activeCell="I5" sqref="I5"/>
    </sheetView>
  </sheetViews>
  <sheetFormatPr defaultColWidth="9" defaultRowHeight="13.5"/>
  <cols>
    <col min="1" max="1" width="8.625" customWidth="1"/>
    <col min="2" max="2" width="12.375" customWidth="1"/>
    <col min="3" max="3" width="12.625" customWidth="1"/>
    <col min="4" max="4" width="25.375" customWidth="1"/>
    <col min="5" max="5" width="15" customWidth="1"/>
    <col min="6" max="6" width="14.125" customWidth="1"/>
    <col min="7" max="7" width="10.5" customWidth="1"/>
    <col min="8" max="8" width="8.625" customWidth="1"/>
  </cols>
  <sheetData>
    <row r="1" spans="1:8" ht="50.1" customHeight="1">
      <c r="A1" s="98" t="s">
        <v>169</v>
      </c>
      <c r="B1" s="99"/>
      <c r="C1" s="99"/>
      <c r="D1" s="99"/>
      <c r="E1" s="99"/>
      <c r="F1" s="99"/>
      <c r="G1" s="99"/>
      <c r="H1" s="100"/>
    </row>
    <row r="2" spans="1:8" ht="35.1" customHeight="1">
      <c r="A2" s="26" t="s">
        <v>1</v>
      </c>
      <c r="B2" s="27" t="s">
        <v>170</v>
      </c>
      <c r="C2" s="27" t="s">
        <v>160</v>
      </c>
      <c r="D2" s="27" t="s">
        <v>171</v>
      </c>
      <c r="E2" s="27" t="s">
        <v>172</v>
      </c>
      <c r="F2" s="27" t="s">
        <v>173</v>
      </c>
      <c r="G2" s="27" t="s">
        <v>174</v>
      </c>
      <c r="H2" s="28" t="s">
        <v>11</v>
      </c>
    </row>
    <row r="3" spans="1:8" ht="57.95" customHeight="1">
      <c r="A3" s="29">
        <v>1</v>
      </c>
      <c r="B3" s="29" t="s">
        <v>166</v>
      </c>
      <c r="C3" s="29" t="s">
        <v>85</v>
      </c>
      <c r="D3" s="29" t="s">
        <v>167</v>
      </c>
      <c r="E3" s="29" t="s">
        <v>168</v>
      </c>
      <c r="F3" s="29" t="s">
        <v>175</v>
      </c>
      <c r="G3" s="29">
        <v>2</v>
      </c>
      <c r="H3" s="29"/>
    </row>
    <row r="4" spans="1:8" ht="57.95" customHeight="1">
      <c r="A4" s="29">
        <v>2</v>
      </c>
      <c r="B4" s="29"/>
      <c r="C4" s="29"/>
      <c r="D4" s="29"/>
      <c r="E4" s="29"/>
      <c r="F4" s="29"/>
      <c r="G4" s="29"/>
      <c r="H4" s="29"/>
    </row>
    <row r="5" spans="1:8" ht="57.95" customHeight="1">
      <c r="A5" s="29">
        <v>3</v>
      </c>
      <c r="B5" s="29"/>
      <c r="C5" s="29"/>
      <c r="D5" s="29"/>
      <c r="E5" s="29"/>
      <c r="F5" s="29"/>
      <c r="G5" s="29"/>
      <c r="H5" s="29"/>
    </row>
    <row r="6" spans="1:8" ht="57.95" customHeight="1">
      <c r="A6" s="29">
        <v>4</v>
      </c>
      <c r="B6" s="29"/>
      <c r="C6" s="29"/>
      <c r="D6" s="29"/>
      <c r="E6" s="29"/>
      <c r="F6" s="29"/>
      <c r="G6" s="29"/>
      <c r="H6" s="29"/>
    </row>
    <row r="7" spans="1:8" ht="57.95" customHeight="1">
      <c r="A7" s="29">
        <v>5</v>
      </c>
      <c r="B7" s="29"/>
      <c r="C7" s="29"/>
      <c r="D7" s="29"/>
      <c r="E7" s="29"/>
      <c r="F7" s="29"/>
      <c r="G7" s="29"/>
      <c r="H7" s="29"/>
    </row>
    <row r="8" spans="1:8" ht="57.95" customHeight="1">
      <c r="A8" s="29">
        <v>6</v>
      </c>
      <c r="B8" s="29"/>
      <c r="C8" s="29"/>
      <c r="D8" s="29"/>
      <c r="E8" s="29"/>
      <c r="F8" s="29"/>
      <c r="G8" s="29"/>
      <c r="H8" s="29"/>
    </row>
    <row r="9" spans="1:8" ht="57.95" customHeight="1">
      <c r="A9" s="29">
        <v>7</v>
      </c>
      <c r="B9" s="29"/>
      <c r="C9" s="29"/>
      <c r="D9" s="29"/>
      <c r="E9" s="29"/>
      <c r="F9" s="29"/>
      <c r="G9" s="29"/>
      <c r="H9" s="29"/>
    </row>
    <row r="10" spans="1:8" ht="57.95" customHeight="1">
      <c r="A10" s="29">
        <v>8</v>
      </c>
      <c r="B10" s="29"/>
      <c r="C10" s="29"/>
      <c r="D10" s="29"/>
      <c r="E10" s="29"/>
      <c r="F10" s="29"/>
      <c r="G10" s="29"/>
      <c r="H10" s="29"/>
    </row>
    <row r="11" spans="1:8" ht="57.95" customHeight="1">
      <c r="A11" s="29">
        <v>9</v>
      </c>
      <c r="B11" s="29"/>
      <c r="C11" s="29"/>
      <c r="D11" s="29"/>
      <c r="E11" s="29"/>
      <c r="F11" s="29"/>
      <c r="G11" s="29"/>
      <c r="H11" s="29"/>
    </row>
    <row r="12" spans="1:8" ht="57.95" customHeight="1">
      <c r="A12" s="29">
        <v>10</v>
      </c>
      <c r="B12" s="29"/>
      <c r="C12" s="29"/>
      <c r="D12" s="29"/>
      <c r="E12" s="29"/>
      <c r="F12" s="29"/>
      <c r="G12" s="29"/>
      <c r="H12" s="29"/>
    </row>
    <row r="13" spans="1:8" ht="57.95" customHeight="1">
      <c r="A13" s="29">
        <v>11</v>
      </c>
      <c r="B13" s="29"/>
      <c r="C13" s="29"/>
      <c r="D13" s="29"/>
      <c r="E13" s="29"/>
      <c r="F13" s="29"/>
      <c r="G13" s="29"/>
      <c r="H13" s="29"/>
    </row>
    <row r="14" spans="1:8" ht="35.1" customHeight="1"/>
    <row r="15" spans="1:8" ht="35.1" customHeight="1"/>
    <row r="16" spans="1:8" ht="35.1" customHeight="1"/>
    <row r="17" ht="35.1" customHeight="1"/>
    <row r="18" ht="35.1" customHeight="1"/>
    <row r="19" ht="35.1" customHeight="1"/>
    <row r="20" ht="35.1" customHeight="1"/>
    <row r="21" ht="35.1" customHeight="1"/>
    <row r="22" ht="35.1" customHeight="1"/>
    <row r="23" ht="35.1" customHeight="1"/>
    <row r="24" ht="35.1" customHeight="1"/>
    <row r="25" ht="35.1" customHeight="1"/>
    <row r="26" ht="35.1" customHeight="1"/>
    <row r="27" ht="35.1" customHeight="1"/>
  </sheetData>
  <autoFilter ref="B2:E9" xr:uid="{00000000-0009-0000-0000-000008000000}"/>
  <mergeCells count="1">
    <mergeCell ref="A1:H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niehi2813528135</dc:creator>
  <cp:keywords/>
  <dc:description/>
  <cp:lastModifiedBy>人善终有报</cp:lastModifiedBy>
  <cp:revision/>
  <dcterms:created xsi:type="dcterms:W3CDTF">2023-07-04T06:09:00Z</dcterms:created>
  <dcterms:modified xsi:type="dcterms:W3CDTF">2025-01-20T08:28:20Z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80A9C96BCD254AE5AEFBF23E53432991_13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